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WA\Regionalentwicklung\Interreg\21-27\Programmdokumente\Additional documents\Time sheets\"/>
    </mc:Choice>
  </mc:AlternateContent>
  <bookViews>
    <workbookView xWindow="0" yWindow="495" windowWidth="60165" windowHeight="31575" tabRatio="732"/>
  </bookViews>
  <sheets>
    <sheet name="Infoblatt" sheetId="22" r:id="rId1"/>
    <sheet name="Beispiel" sheetId="7" r:id="rId2"/>
    <sheet name="Gesamtstunden" sheetId="6" r:id="rId3"/>
    <sheet name="Jänner" sheetId="5" r:id="rId4"/>
    <sheet name="Februar" sheetId="8" r:id="rId5"/>
    <sheet name="März" sheetId="9" r:id="rId6"/>
    <sheet name="April" sheetId="10" r:id="rId7"/>
    <sheet name="Mai" sheetId="11" r:id="rId8"/>
    <sheet name="Juni" sheetId="12" r:id="rId9"/>
    <sheet name="Juli" sheetId="13" r:id="rId10"/>
    <sheet name="August" sheetId="14" r:id="rId11"/>
    <sheet name="September" sheetId="15" r:id="rId12"/>
    <sheet name="Oktober" sheetId="16" r:id="rId13"/>
    <sheet name="November" sheetId="17" r:id="rId14"/>
    <sheet name="Dezember" sheetId="18" r:id="rId15"/>
  </sheets>
  <definedNames>
    <definedName name="_xlnm.Print_Area" localSheetId="6">April!$A:$K</definedName>
    <definedName name="_xlnm.Print_Area" localSheetId="10">August!$A:$K</definedName>
    <definedName name="_xlnm.Print_Area" localSheetId="1">Beispiel!$A:$K</definedName>
    <definedName name="_xlnm.Print_Area" localSheetId="14">Dezember!$A:$K</definedName>
    <definedName name="_xlnm.Print_Area" localSheetId="4">Februar!$A:$K</definedName>
    <definedName name="_xlnm.Print_Area" localSheetId="2">Gesamtstunden!$A:$G</definedName>
    <definedName name="_xlnm.Print_Area" localSheetId="3">Jänner!$A:$K</definedName>
    <definedName name="_xlnm.Print_Area" localSheetId="9">Juli!$A:$K</definedName>
    <definedName name="_xlnm.Print_Area" localSheetId="8">Juni!$A:$K</definedName>
    <definedName name="_xlnm.Print_Area" localSheetId="7">Mai!$A:$K</definedName>
    <definedName name="_xlnm.Print_Area" localSheetId="5">März!$A:$K</definedName>
    <definedName name="_xlnm.Print_Area" localSheetId="13">November!$A:$K</definedName>
    <definedName name="_xlnm.Print_Area" localSheetId="12">Oktober!$A:$K</definedName>
    <definedName name="_xlnm.Print_Area" localSheetId="11">September!$A:$K</definedName>
    <definedName name="_xlnm.Print_Titles" localSheetId="6">April!$15:$16</definedName>
    <definedName name="_xlnm.Print_Titles" localSheetId="10">August!$15:$16</definedName>
    <definedName name="_xlnm.Print_Titles" localSheetId="1">Beispiel!$15:$16</definedName>
    <definedName name="_xlnm.Print_Titles" localSheetId="14">Dezember!$15:$16</definedName>
    <definedName name="_xlnm.Print_Titles" localSheetId="4">Februar!$15:$16</definedName>
    <definedName name="_xlnm.Print_Titles" localSheetId="3">Jänner!$15:$16</definedName>
    <definedName name="_xlnm.Print_Titles" localSheetId="9">Juli!$15:$16</definedName>
    <definedName name="_xlnm.Print_Titles" localSheetId="8">Juni!$15:$16</definedName>
    <definedName name="_xlnm.Print_Titles" localSheetId="7">Mai!$15:$16</definedName>
    <definedName name="_xlnm.Print_Titles" localSheetId="5">März!$15:$16</definedName>
    <definedName name="_xlnm.Print_Titles" localSheetId="13">November!$15:$16</definedName>
    <definedName name="_xlnm.Print_Titles" localSheetId="12">Oktober!$15:$16</definedName>
    <definedName name="_xlnm.Print_Titles" localSheetId="11">September!$15:$16</definedName>
    <definedName name="scheme_method" localSheetId="6">#REF!</definedName>
    <definedName name="scheme_method" localSheetId="10">#REF!</definedName>
    <definedName name="scheme_method" localSheetId="1">#REF!</definedName>
    <definedName name="scheme_method" localSheetId="14">#REF!</definedName>
    <definedName name="scheme_method" localSheetId="4">#REF!</definedName>
    <definedName name="scheme_method" localSheetId="2">#REF!</definedName>
    <definedName name="scheme_method" localSheetId="0">#REF!</definedName>
    <definedName name="scheme_method" localSheetId="3">#REF!</definedName>
    <definedName name="scheme_method" localSheetId="9">#REF!</definedName>
    <definedName name="scheme_method" localSheetId="8">#REF!</definedName>
    <definedName name="scheme_method" localSheetId="7">#REF!</definedName>
    <definedName name="scheme_method" localSheetId="5">#REF!</definedName>
    <definedName name="scheme_method" localSheetId="13">#REF!</definedName>
    <definedName name="scheme_method" localSheetId="12">#REF!</definedName>
    <definedName name="scheme_method" localSheetId="11">#REF!</definedName>
    <definedName name="scheme_method">#REF!</definedName>
  </definedNames>
  <calcPr calcId="162913"/>
</workbook>
</file>

<file path=xl/calcChain.xml><?xml version="1.0" encoding="utf-8"?>
<calcChain xmlns="http://schemas.openxmlformats.org/spreadsheetml/2006/main">
  <c r="K234" i="18" l="1"/>
  <c r="F234" i="18"/>
  <c r="E234" i="18"/>
  <c r="K234" i="16"/>
  <c r="F234" i="16"/>
  <c r="E234" i="16"/>
  <c r="K234" i="14"/>
  <c r="F234" i="14"/>
  <c r="E234" i="14"/>
  <c r="K234" i="13"/>
  <c r="F234" i="13"/>
  <c r="E234" i="13"/>
  <c r="K234" i="11"/>
  <c r="J234" i="11"/>
  <c r="F234" i="11"/>
  <c r="E234" i="11"/>
  <c r="F234" i="9"/>
  <c r="E234" i="9"/>
  <c r="K234" i="9"/>
  <c r="F234" i="5"/>
  <c r="E234" i="5"/>
  <c r="K234" i="7"/>
  <c r="J234" i="7"/>
  <c r="F234" i="7"/>
  <c r="E234" i="7"/>
  <c r="K234" i="5"/>
  <c r="J234" i="18" l="1"/>
  <c r="J234" i="16" l="1"/>
  <c r="J234" i="14"/>
  <c r="J234" i="13"/>
  <c r="J234" i="9"/>
  <c r="J234" i="5"/>
  <c r="G242" i="18" l="1"/>
  <c r="G241" i="18"/>
  <c r="G240" i="18"/>
  <c r="G239" i="18"/>
  <c r="G238" i="18"/>
  <c r="G242" i="16"/>
  <c r="G241" i="16"/>
  <c r="G240" i="16"/>
  <c r="G239" i="16"/>
  <c r="G238" i="16"/>
  <c r="G242" i="14"/>
  <c r="G241" i="14"/>
  <c r="G240" i="14"/>
  <c r="G239" i="14"/>
  <c r="G238" i="14"/>
  <c r="G242" i="13"/>
  <c r="G241" i="13"/>
  <c r="G240" i="13"/>
  <c r="G239" i="13"/>
  <c r="G238" i="13"/>
  <c r="G242" i="11"/>
  <c r="G241" i="11"/>
  <c r="G240" i="11"/>
  <c r="G239" i="11"/>
  <c r="G238" i="11"/>
  <c r="G242" i="9"/>
  <c r="G241" i="9"/>
  <c r="G240" i="9"/>
  <c r="G239" i="9"/>
  <c r="G238" i="9"/>
  <c r="G242" i="5"/>
  <c r="G241" i="5"/>
  <c r="G240" i="5"/>
  <c r="G239" i="5"/>
  <c r="G238" i="5"/>
  <c r="G242" i="7"/>
  <c r="G241" i="7"/>
  <c r="G240" i="7"/>
  <c r="G239" i="7"/>
  <c r="G238" i="7"/>
  <c r="B12" i="18" l="1"/>
  <c r="C11" i="18"/>
  <c r="C10" i="18"/>
  <c r="C9" i="18"/>
  <c r="C8" i="18"/>
  <c r="B12" i="17"/>
  <c r="G235" i="17" s="1"/>
  <c r="C11" i="17"/>
  <c r="G234" i="17" s="1"/>
  <c r="C10" i="17"/>
  <c r="G233" i="17" s="1"/>
  <c r="C9" i="17"/>
  <c r="G232" i="17" s="1"/>
  <c r="C8" i="17"/>
  <c r="G231" i="17" s="1"/>
  <c r="B12" i="16"/>
  <c r="C11" i="16"/>
  <c r="C10" i="16"/>
  <c r="C9" i="16"/>
  <c r="C8" i="16"/>
  <c r="B12" i="15"/>
  <c r="G235" i="15" s="1"/>
  <c r="C11" i="15"/>
  <c r="G234" i="15" s="1"/>
  <c r="C10" i="15"/>
  <c r="G233" i="15" s="1"/>
  <c r="C9" i="15"/>
  <c r="G232" i="15" s="1"/>
  <c r="C8" i="15"/>
  <c r="G231" i="15" s="1"/>
  <c r="B12" i="14"/>
  <c r="C11" i="14"/>
  <c r="C10" i="14"/>
  <c r="C9" i="14"/>
  <c r="C8" i="14"/>
  <c r="B12" i="13"/>
  <c r="C11" i="13"/>
  <c r="C10" i="13"/>
  <c r="C9" i="13"/>
  <c r="C8" i="13"/>
  <c r="B12" i="12"/>
  <c r="G235" i="12" s="1"/>
  <c r="C11" i="12"/>
  <c r="G234" i="12" s="1"/>
  <c r="C10" i="12"/>
  <c r="G233" i="12" s="1"/>
  <c r="C9" i="12"/>
  <c r="G232" i="12" s="1"/>
  <c r="C8" i="12"/>
  <c r="G231" i="12" s="1"/>
  <c r="B12" i="11"/>
  <c r="C11" i="11"/>
  <c r="C10" i="11"/>
  <c r="C9" i="11"/>
  <c r="C8" i="11"/>
  <c r="B12" i="10"/>
  <c r="G235" i="10" s="1"/>
  <c r="C11" i="10"/>
  <c r="G234" i="10" s="1"/>
  <c r="C10" i="10"/>
  <c r="G233" i="10" s="1"/>
  <c r="C9" i="10"/>
  <c r="G232" i="10" s="1"/>
  <c r="C8" i="10"/>
  <c r="G231" i="10" s="1"/>
  <c r="B12" i="9"/>
  <c r="C11" i="9"/>
  <c r="C10" i="9"/>
  <c r="C9" i="9"/>
  <c r="C8" i="9"/>
  <c r="B12" i="8"/>
  <c r="G228" i="8" s="1"/>
  <c r="C11" i="8"/>
  <c r="G227" i="8" s="1"/>
  <c r="C10" i="8"/>
  <c r="G226" i="8" s="1"/>
  <c r="C9" i="8"/>
  <c r="G225" i="8" s="1"/>
  <c r="C8" i="8"/>
  <c r="G224" i="8" s="1"/>
  <c r="B12" i="5"/>
  <c r="A23" i="18" l="1"/>
  <c r="A23" i="17"/>
  <c r="A23" i="16"/>
  <c r="A23" i="15"/>
  <c r="A23" i="14"/>
  <c r="A23" i="13"/>
  <c r="A23" i="12"/>
  <c r="A23" i="11"/>
  <c r="A23" i="10"/>
  <c r="A23" i="9"/>
  <c r="A23" i="8"/>
  <c r="A23" i="5"/>
  <c r="A17" i="7"/>
  <c r="F242" i="18" l="1"/>
  <c r="K242" i="18" s="1"/>
  <c r="F32" i="6" s="1"/>
  <c r="F241" i="18"/>
  <c r="K241" i="18" s="1"/>
  <c r="E32" i="6" s="1"/>
  <c r="K240" i="18"/>
  <c r="D32" i="6" s="1"/>
  <c r="F240" i="18"/>
  <c r="F239" i="18"/>
  <c r="K239" i="18" s="1"/>
  <c r="C32" i="6" s="1"/>
  <c r="F238" i="18"/>
  <c r="K238" i="18" s="1"/>
  <c r="K227" i="18"/>
  <c r="E227" i="18"/>
  <c r="K220" i="18"/>
  <c r="E220" i="18"/>
  <c r="K213" i="18"/>
  <c r="E213" i="18"/>
  <c r="K206" i="18"/>
  <c r="E206" i="18"/>
  <c r="K199" i="18"/>
  <c r="E199" i="18"/>
  <c r="K192" i="18"/>
  <c r="E192" i="18"/>
  <c r="K185" i="18"/>
  <c r="E185" i="18"/>
  <c r="K178" i="18"/>
  <c r="E178" i="18"/>
  <c r="K171" i="18"/>
  <c r="E171" i="18"/>
  <c r="K164" i="18"/>
  <c r="E164" i="18"/>
  <c r="K157" i="18"/>
  <c r="E157" i="18"/>
  <c r="K150" i="18"/>
  <c r="E150" i="18"/>
  <c r="K143" i="18"/>
  <c r="E143" i="18"/>
  <c r="K136" i="18"/>
  <c r="E136" i="18"/>
  <c r="K129" i="18"/>
  <c r="E129" i="18"/>
  <c r="K122" i="18"/>
  <c r="E122" i="18"/>
  <c r="K115" i="18"/>
  <c r="E115" i="18"/>
  <c r="K108" i="18"/>
  <c r="E108" i="18"/>
  <c r="K101" i="18"/>
  <c r="E101" i="18"/>
  <c r="K94" i="18"/>
  <c r="E94" i="18"/>
  <c r="K87" i="18"/>
  <c r="E87" i="18"/>
  <c r="K80" i="18"/>
  <c r="E80" i="18"/>
  <c r="K73" i="18"/>
  <c r="E73" i="18"/>
  <c r="K66" i="18"/>
  <c r="E66" i="18"/>
  <c r="K59" i="18"/>
  <c r="E59" i="18"/>
  <c r="K52" i="18"/>
  <c r="E52" i="18"/>
  <c r="K45" i="18"/>
  <c r="E45" i="18"/>
  <c r="K38" i="18"/>
  <c r="E38" i="18"/>
  <c r="K31" i="18"/>
  <c r="E31" i="18"/>
  <c r="K24" i="18"/>
  <c r="E24" i="18"/>
  <c r="K17" i="18"/>
  <c r="E17" i="18"/>
  <c r="K12" i="18"/>
  <c r="K11" i="18"/>
  <c r="K10" i="18"/>
  <c r="K9" i="18"/>
  <c r="K8" i="18"/>
  <c r="K7" i="18"/>
  <c r="K6" i="18"/>
  <c r="K13" i="18" s="1"/>
  <c r="C5" i="18"/>
  <c r="C3" i="18"/>
  <c r="A17" i="18" s="1"/>
  <c r="F235" i="17"/>
  <c r="K235" i="17" s="1"/>
  <c r="F31" i="6" s="1"/>
  <c r="F234" i="17"/>
  <c r="K234" i="17" s="1"/>
  <c r="E31" i="6" s="1"/>
  <c r="F233" i="17"/>
  <c r="K233" i="17" s="1"/>
  <c r="D31" i="6" s="1"/>
  <c r="F232" i="17"/>
  <c r="K232" i="17" s="1"/>
  <c r="C31" i="6" s="1"/>
  <c r="F231" i="17"/>
  <c r="K231" i="17" s="1"/>
  <c r="J227" i="17"/>
  <c r="K220" i="17"/>
  <c r="E220" i="17"/>
  <c r="K213" i="17"/>
  <c r="E213" i="17"/>
  <c r="K206" i="17"/>
  <c r="E206" i="17"/>
  <c r="K199" i="17"/>
  <c r="E199" i="17"/>
  <c r="K192" i="17"/>
  <c r="E192" i="17"/>
  <c r="K185" i="17"/>
  <c r="E185" i="17"/>
  <c r="K178" i="17"/>
  <c r="E178" i="17"/>
  <c r="K171" i="17"/>
  <c r="E171" i="17"/>
  <c r="K164" i="17"/>
  <c r="E164" i="17"/>
  <c r="K157" i="17"/>
  <c r="E157" i="17"/>
  <c r="K150" i="17"/>
  <c r="E150" i="17"/>
  <c r="K143" i="17"/>
  <c r="E143" i="17"/>
  <c r="K136" i="17"/>
  <c r="E136" i="17"/>
  <c r="K129" i="17"/>
  <c r="E129" i="17"/>
  <c r="K122" i="17"/>
  <c r="E122" i="17"/>
  <c r="K115" i="17"/>
  <c r="E115" i="17"/>
  <c r="K108" i="17"/>
  <c r="E108" i="17"/>
  <c r="K101" i="17"/>
  <c r="E101" i="17"/>
  <c r="K94" i="17"/>
  <c r="E94" i="17"/>
  <c r="K87" i="17"/>
  <c r="E87" i="17"/>
  <c r="K80" i="17"/>
  <c r="E80" i="17"/>
  <c r="K73" i="17"/>
  <c r="E73" i="17"/>
  <c r="K66" i="17"/>
  <c r="E66" i="17"/>
  <c r="K59" i="17"/>
  <c r="E59" i="17"/>
  <c r="K52" i="17"/>
  <c r="E52" i="17"/>
  <c r="K45" i="17"/>
  <c r="E45" i="17"/>
  <c r="K38" i="17"/>
  <c r="E38" i="17"/>
  <c r="K31" i="17"/>
  <c r="E31" i="17"/>
  <c r="K24" i="17"/>
  <c r="E24" i="17"/>
  <c r="K17" i="17"/>
  <c r="K227" i="17" s="1"/>
  <c r="E17" i="17"/>
  <c r="E227" i="17" s="1"/>
  <c r="K12" i="17"/>
  <c r="K11" i="17"/>
  <c r="K10" i="17"/>
  <c r="K9" i="17"/>
  <c r="K8" i="17"/>
  <c r="K7" i="17"/>
  <c r="K6" i="17"/>
  <c r="C5" i="17"/>
  <c r="C3" i="17"/>
  <c r="A17" i="17" s="1"/>
  <c r="F242" i="16"/>
  <c r="K242" i="16" s="1"/>
  <c r="F30" i="6" s="1"/>
  <c r="F241" i="16"/>
  <c r="K241" i="16" s="1"/>
  <c r="E30" i="6" s="1"/>
  <c r="F240" i="16"/>
  <c r="K240" i="16" s="1"/>
  <c r="D30" i="6" s="1"/>
  <c r="F239" i="16"/>
  <c r="K239" i="16" s="1"/>
  <c r="C30" i="6" s="1"/>
  <c r="F238" i="16"/>
  <c r="K238" i="16" s="1"/>
  <c r="B30" i="6" s="1"/>
  <c r="K227" i="16"/>
  <c r="E227" i="16"/>
  <c r="K220" i="16"/>
  <c r="E220" i="16"/>
  <c r="K213" i="16"/>
  <c r="E213" i="16"/>
  <c r="K206" i="16"/>
  <c r="E206" i="16"/>
  <c r="K199" i="16"/>
  <c r="E199" i="16"/>
  <c r="K192" i="16"/>
  <c r="E192" i="16"/>
  <c r="K185" i="16"/>
  <c r="E185" i="16"/>
  <c r="K178" i="16"/>
  <c r="E178" i="16"/>
  <c r="K171" i="16"/>
  <c r="E171" i="16"/>
  <c r="K164" i="16"/>
  <c r="E164" i="16"/>
  <c r="K157" i="16"/>
  <c r="E157" i="16"/>
  <c r="K150" i="16"/>
  <c r="E150" i="16"/>
  <c r="K143" i="16"/>
  <c r="E143" i="16"/>
  <c r="K136" i="16"/>
  <c r="E136" i="16"/>
  <c r="K129" i="16"/>
  <c r="E129" i="16"/>
  <c r="K122" i="16"/>
  <c r="E122" i="16"/>
  <c r="K115" i="16"/>
  <c r="E115" i="16"/>
  <c r="K108" i="16"/>
  <c r="E108" i="16"/>
  <c r="K101" i="16"/>
  <c r="E101" i="16"/>
  <c r="K94" i="16"/>
  <c r="E94" i="16"/>
  <c r="K87" i="16"/>
  <c r="E87" i="16"/>
  <c r="K80" i="16"/>
  <c r="E80" i="16"/>
  <c r="K73" i="16"/>
  <c r="E73" i="16"/>
  <c r="K66" i="16"/>
  <c r="E66" i="16"/>
  <c r="K59" i="16"/>
  <c r="E59" i="16"/>
  <c r="K52" i="16"/>
  <c r="E52" i="16"/>
  <c r="K45" i="16"/>
  <c r="E45" i="16"/>
  <c r="K38" i="16"/>
  <c r="E38" i="16"/>
  <c r="K31" i="16"/>
  <c r="E31" i="16"/>
  <c r="K24" i="16"/>
  <c r="E24" i="16"/>
  <c r="K17" i="16"/>
  <c r="E17" i="16"/>
  <c r="K12" i="16"/>
  <c r="K11" i="16"/>
  <c r="K10" i="16"/>
  <c r="K9" i="16"/>
  <c r="K8" i="16"/>
  <c r="K13" i="16" s="1"/>
  <c r="K7" i="16"/>
  <c r="K6" i="16"/>
  <c r="C5" i="16"/>
  <c r="C3" i="16"/>
  <c r="A17" i="16" s="1"/>
  <c r="F235" i="15"/>
  <c r="K235" i="15" s="1"/>
  <c r="F29" i="6" s="1"/>
  <c r="F234" i="15"/>
  <c r="K234" i="15" s="1"/>
  <c r="E29" i="6" s="1"/>
  <c r="F233" i="15"/>
  <c r="K233" i="15" s="1"/>
  <c r="D29" i="6" s="1"/>
  <c r="F232" i="15"/>
  <c r="K232" i="15" s="1"/>
  <c r="C29" i="6" s="1"/>
  <c r="F231" i="15"/>
  <c r="K231" i="15" s="1"/>
  <c r="J227" i="15"/>
  <c r="K220" i="15"/>
  <c r="E220" i="15"/>
  <c r="K213" i="15"/>
  <c r="E213" i="15"/>
  <c r="K206" i="15"/>
  <c r="E206" i="15"/>
  <c r="K199" i="15"/>
  <c r="E199" i="15"/>
  <c r="K192" i="15"/>
  <c r="E192" i="15"/>
  <c r="K185" i="15"/>
  <c r="E185" i="15"/>
  <c r="K178" i="15"/>
  <c r="E178" i="15"/>
  <c r="K171" i="15"/>
  <c r="E171" i="15"/>
  <c r="K164" i="15"/>
  <c r="E164" i="15"/>
  <c r="K157" i="15"/>
  <c r="E157" i="15"/>
  <c r="K150" i="15"/>
  <c r="E150" i="15"/>
  <c r="K143" i="15"/>
  <c r="E143" i="15"/>
  <c r="K136" i="15"/>
  <c r="E136" i="15"/>
  <c r="K129" i="15"/>
  <c r="E129" i="15"/>
  <c r="K122" i="15"/>
  <c r="E122" i="15"/>
  <c r="K115" i="15"/>
  <c r="E115" i="15"/>
  <c r="K108" i="15"/>
  <c r="E108" i="15"/>
  <c r="K101" i="15"/>
  <c r="E101" i="15"/>
  <c r="K94" i="15"/>
  <c r="E94" i="15"/>
  <c r="K87" i="15"/>
  <c r="E87" i="15"/>
  <c r="K80" i="15"/>
  <c r="E80" i="15"/>
  <c r="K73" i="15"/>
  <c r="E73" i="15"/>
  <c r="K66" i="15"/>
  <c r="E66" i="15"/>
  <c r="K59" i="15"/>
  <c r="E59" i="15"/>
  <c r="K52" i="15"/>
  <c r="E52" i="15"/>
  <c r="K45" i="15"/>
  <c r="E45" i="15"/>
  <c r="K38" i="15"/>
  <c r="E38" i="15"/>
  <c r="K31" i="15"/>
  <c r="E31" i="15"/>
  <c r="K24" i="15"/>
  <c r="E24" i="15"/>
  <c r="K17" i="15"/>
  <c r="E17" i="15"/>
  <c r="K12" i="15"/>
  <c r="K11" i="15"/>
  <c r="K10" i="15"/>
  <c r="K9" i="15"/>
  <c r="K8" i="15"/>
  <c r="K7" i="15"/>
  <c r="K6" i="15"/>
  <c r="C5" i="15"/>
  <c r="C3" i="15"/>
  <c r="A17" i="15" s="1"/>
  <c r="F242" i="14"/>
  <c r="K242" i="14" s="1"/>
  <c r="F28" i="6" s="1"/>
  <c r="F241" i="14"/>
  <c r="K241" i="14" s="1"/>
  <c r="E28" i="6" s="1"/>
  <c r="K240" i="14"/>
  <c r="D28" i="6" s="1"/>
  <c r="F240" i="14"/>
  <c r="F239" i="14"/>
  <c r="K239" i="14" s="1"/>
  <c r="C28" i="6" s="1"/>
  <c r="F238" i="14"/>
  <c r="K238" i="14" s="1"/>
  <c r="K227" i="14"/>
  <c r="E227" i="14"/>
  <c r="K220" i="14"/>
  <c r="E220" i="14"/>
  <c r="K213" i="14"/>
  <c r="E213" i="14"/>
  <c r="K206" i="14"/>
  <c r="E206" i="14"/>
  <c r="K199" i="14"/>
  <c r="E199" i="14"/>
  <c r="K192" i="14"/>
  <c r="E192" i="14"/>
  <c r="K185" i="14"/>
  <c r="E185" i="14"/>
  <c r="K178" i="14"/>
  <c r="E178" i="14"/>
  <c r="K171" i="14"/>
  <c r="E171" i="14"/>
  <c r="K164" i="14"/>
  <c r="E164" i="14"/>
  <c r="K157" i="14"/>
  <c r="E157" i="14"/>
  <c r="K150" i="14"/>
  <c r="E150" i="14"/>
  <c r="K143" i="14"/>
  <c r="E143" i="14"/>
  <c r="K136" i="14"/>
  <c r="E136" i="14"/>
  <c r="K129" i="14"/>
  <c r="E129" i="14"/>
  <c r="K122" i="14"/>
  <c r="E122" i="14"/>
  <c r="K115" i="14"/>
  <c r="E115" i="14"/>
  <c r="K108" i="14"/>
  <c r="E108" i="14"/>
  <c r="K101" i="14"/>
  <c r="E101" i="14"/>
  <c r="K94" i="14"/>
  <c r="E94" i="14"/>
  <c r="K87" i="14"/>
  <c r="E87" i="14"/>
  <c r="K80" i="14"/>
  <c r="E80" i="14"/>
  <c r="K73" i="14"/>
  <c r="E73" i="14"/>
  <c r="K66" i="14"/>
  <c r="E66" i="14"/>
  <c r="K59" i="14"/>
  <c r="E59" i="14"/>
  <c r="K52" i="14"/>
  <c r="E52" i="14"/>
  <c r="K45" i="14"/>
  <c r="E45" i="14"/>
  <c r="K38" i="14"/>
  <c r="E38" i="14"/>
  <c r="K31" i="14"/>
  <c r="E31" i="14"/>
  <c r="K24" i="14"/>
  <c r="E24" i="14"/>
  <c r="K17" i="14"/>
  <c r="E17" i="14"/>
  <c r="K12" i="14"/>
  <c r="K11" i="14"/>
  <c r="K10" i="14"/>
  <c r="K9" i="14"/>
  <c r="K8" i="14"/>
  <c r="K7" i="14"/>
  <c r="K6" i="14"/>
  <c r="K13" i="14" s="1"/>
  <c r="C5" i="14"/>
  <c r="C3" i="14"/>
  <c r="A17" i="14" s="1"/>
  <c r="F242" i="13"/>
  <c r="K242" i="13" s="1"/>
  <c r="F27" i="6" s="1"/>
  <c r="K241" i="13"/>
  <c r="E27" i="6" s="1"/>
  <c r="F241" i="13"/>
  <c r="K240" i="13"/>
  <c r="D27" i="6" s="1"/>
  <c r="F240" i="13"/>
  <c r="F239" i="13"/>
  <c r="K239" i="13" s="1"/>
  <c r="C27" i="6" s="1"/>
  <c r="F238" i="13"/>
  <c r="K238" i="13" s="1"/>
  <c r="K227" i="13"/>
  <c r="E227" i="13"/>
  <c r="K220" i="13"/>
  <c r="E220" i="13"/>
  <c r="K213" i="13"/>
  <c r="E213" i="13"/>
  <c r="K206" i="13"/>
  <c r="E206" i="13"/>
  <c r="K199" i="13"/>
  <c r="E199" i="13"/>
  <c r="K192" i="13"/>
  <c r="E192" i="13"/>
  <c r="K185" i="13"/>
  <c r="E185" i="13"/>
  <c r="K178" i="13"/>
  <c r="E178" i="13"/>
  <c r="K171" i="13"/>
  <c r="E171" i="13"/>
  <c r="K164" i="13"/>
  <c r="E164" i="13"/>
  <c r="K157" i="13"/>
  <c r="E157" i="13"/>
  <c r="K150" i="13"/>
  <c r="E150" i="13"/>
  <c r="K143" i="13"/>
  <c r="E143" i="13"/>
  <c r="K136" i="13"/>
  <c r="E136" i="13"/>
  <c r="K129" i="13"/>
  <c r="E129" i="13"/>
  <c r="K122" i="13"/>
  <c r="E122" i="13"/>
  <c r="K115" i="13"/>
  <c r="E115" i="13"/>
  <c r="K108" i="13"/>
  <c r="E108" i="13"/>
  <c r="K101" i="13"/>
  <c r="E101" i="13"/>
  <c r="K94" i="13"/>
  <c r="E94" i="13"/>
  <c r="K87" i="13"/>
  <c r="E87" i="13"/>
  <c r="K80" i="13"/>
  <c r="E80" i="13"/>
  <c r="K73" i="13"/>
  <c r="E73" i="13"/>
  <c r="K66" i="13"/>
  <c r="E66" i="13"/>
  <c r="K59" i="13"/>
  <c r="E59" i="13"/>
  <c r="K52" i="13"/>
  <c r="E52" i="13"/>
  <c r="K45" i="13"/>
  <c r="E45" i="13"/>
  <c r="K38" i="13"/>
  <c r="E38" i="13"/>
  <c r="K31" i="13"/>
  <c r="E31" i="13"/>
  <c r="K24" i="13"/>
  <c r="E24" i="13"/>
  <c r="K17" i="13"/>
  <c r="E17" i="13"/>
  <c r="K12" i="13"/>
  <c r="K11" i="13"/>
  <c r="K10" i="13"/>
  <c r="K9" i="13"/>
  <c r="K8" i="13"/>
  <c r="K7" i="13"/>
  <c r="K6" i="13"/>
  <c r="K13" i="13" s="1"/>
  <c r="C5" i="13"/>
  <c r="C3" i="13"/>
  <c r="A17" i="13" s="1"/>
  <c r="F235" i="12"/>
  <c r="K235" i="12" s="1"/>
  <c r="F26" i="6" s="1"/>
  <c r="K234" i="12"/>
  <c r="E26" i="6" s="1"/>
  <c r="F234" i="12"/>
  <c r="F233" i="12"/>
  <c r="K233" i="12" s="1"/>
  <c r="D26" i="6" s="1"/>
  <c r="F232" i="12"/>
  <c r="K232" i="12" s="1"/>
  <c r="C26" i="6" s="1"/>
  <c r="F231" i="12"/>
  <c r="K231" i="12" s="1"/>
  <c r="J227" i="12"/>
  <c r="K220" i="12"/>
  <c r="E220" i="12"/>
  <c r="K213" i="12"/>
  <c r="E213" i="12"/>
  <c r="K206" i="12"/>
  <c r="E206" i="12"/>
  <c r="K199" i="12"/>
  <c r="E199" i="12"/>
  <c r="K192" i="12"/>
  <c r="E192" i="12"/>
  <c r="K185" i="12"/>
  <c r="E185" i="12"/>
  <c r="K178" i="12"/>
  <c r="E178" i="12"/>
  <c r="K171" i="12"/>
  <c r="E171" i="12"/>
  <c r="K164" i="12"/>
  <c r="E164" i="12"/>
  <c r="K157" i="12"/>
  <c r="E157" i="12"/>
  <c r="K150" i="12"/>
  <c r="E150" i="12"/>
  <c r="K143" i="12"/>
  <c r="E143" i="12"/>
  <c r="K136" i="12"/>
  <c r="E136" i="12"/>
  <c r="K129" i="12"/>
  <c r="E129" i="12"/>
  <c r="K122" i="12"/>
  <c r="E122" i="12"/>
  <c r="K115" i="12"/>
  <c r="E115" i="12"/>
  <c r="K108" i="12"/>
  <c r="E108" i="12"/>
  <c r="K101" i="12"/>
  <c r="E101" i="12"/>
  <c r="K94" i="12"/>
  <c r="E94" i="12"/>
  <c r="K87" i="12"/>
  <c r="E87" i="12"/>
  <c r="K80" i="12"/>
  <c r="E80" i="12"/>
  <c r="K73" i="12"/>
  <c r="E73" i="12"/>
  <c r="K66" i="12"/>
  <c r="E66" i="12"/>
  <c r="K59" i="12"/>
  <c r="E59" i="12"/>
  <c r="K52" i="12"/>
  <c r="E52" i="12"/>
  <c r="K45" i="12"/>
  <c r="E45" i="12"/>
  <c r="K38" i="12"/>
  <c r="E38" i="12"/>
  <c r="K31" i="12"/>
  <c r="E31" i="12"/>
  <c r="K24" i="12"/>
  <c r="K227" i="12" s="1"/>
  <c r="E24" i="12"/>
  <c r="K17" i="12"/>
  <c r="E17" i="12"/>
  <c r="E227" i="12" s="1"/>
  <c r="K12" i="12"/>
  <c r="K11" i="12"/>
  <c r="K10" i="12"/>
  <c r="K9" i="12"/>
  <c r="K8" i="12"/>
  <c r="K7" i="12"/>
  <c r="K6" i="12"/>
  <c r="C5" i="12"/>
  <c r="C3" i="12"/>
  <c r="A17" i="12" s="1"/>
  <c r="F242" i="11"/>
  <c r="K242" i="11" s="1"/>
  <c r="F25" i="6" s="1"/>
  <c r="K241" i="11"/>
  <c r="E25" i="6" s="1"/>
  <c r="F241" i="11"/>
  <c r="F240" i="11"/>
  <c r="K240" i="11" s="1"/>
  <c r="D25" i="6" s="1"/>
  <c r="F239" i="11"/>
  <c r="K239" i="11" s="1"/>
  <c r="C25" i="6" s="1"/>
  <c r="F238" i="11"/>
  <c r="K238" i="11" s="1"/>
  <c r="K227" i="11"/>
  <c r="E227" i="11"/>
  <c r="K220" i="11"/>
  <c r="E220" i="11"/>
  <c r="K213" i="11"/>
  <c r="E213" i="11"/>
  <c r="K206" i="11"/>
  <c r="E206" i="11"/>
  <c r="K199" i="11"/>
  <c r="E199" i="11"/>
  <c r="K192" i="11"/>
  <c r="E192" i="11"/>
  <c r="K185" i="11"/>
  <c r="E185" i="11"/>
  <c r="K178" i="11"/>
  <c r="E178" i="11"/>
  <c r="K171" i="11"/>
  <c r="E171" i="11"/>
  <c r="K164" i="11"/>
  <c r="E164" i="11"/>
  <c r="K157" i="11"/>
  <c r="E157" i="11"/>
  <c r="K150" i="11"/>
  <c r="E150" i="11"/>
  <c r="K143" i="11"/>
  <c r="E143" i="11"/>
  <c r="K136" i="11"/>
  <c r="E136" i="11"/>
  <c r="K129" i="11"/>
  <c r="E129" i="11"/>
  <c r="K122" i="11"/>
  <c r="E122" i="11"/>
  <c r="K115" i="11"/>
  <c r="E115" i="11"/>
  <c r="K108" i="11"/>
  <c r="E108" i="11"/>
  <c r="K101" i="11"/>
  <c r="E101" i="11"/>
  <c r="K94" i="11"/>
  <c r="E94" i="11"/>
  <c r="K87" i="11"/>
  <c r="E87" i="11"/>
  <c r="K80" i="11"/>
  <c r="E80" i="11"/>
  <c r="K73" i="11"/>
  <c r="E73" i="11"/>
  <c r="K66" i="11"/>
  <c r="E66" i="11"/>
  <c r="K59" i="11"/>
  <c r="E59" i="11"/>
  <c r="K52" i="11"/>
  <c r="E52" i="11"/>
  <c r="K45" i="11"/>
  <c r="E45" i="11"/>
  <c r="K38" i="11"/>
  <c r="E38" i="11"/>
  <c r="K31" i="11"/>
  <c r="E31" i="11"/>
  <c r="K24" i="11"/>
  <c r="E24" i="11"/>
  <c r="K17" i="11"/>
  <c r="E17" i="11"/>
  <c r="K12" i="11"/>
  <c r="K11" i="11"/>
  <c r="K10" i="11"/>
  <c r="K9" i="11"/>
  <c r="K8" i="11"/>
  <c r="K7" i="11"/>
  <c r="K6" i="11"/>
  <c r="K13" i="11" s="1"/>
  <c r="C5" i="11"/>
  <c r="C3" i="11"/>
  <c r="A17" i="11" s="1"/>
  <c r="F235" i="10"/>
  <c r="K235" i="10" s="1"/>
  <c r="F24" i="6" s="1"/>
  <c r="K234" i="10"/>
  <c r="E24" i="6" s="1"/>
  <c r="F234" i="10"/>
  <c r="F233" i="10"/>
  <c r="K233" i="10" s="1"/>
  <c r="D24" i="6" s="1"/>
  <c r="F232" i="10"/>
  <c r="K232" i="10" s="1"/>
  <c r="C24" i="6" s="1"/>
  <c r="F231" i="10"/>
  <c r="K231" i="10" s="1"/>
  <c r="J227" i="10"/>
  <c r="K220" i="10"/>
  <c r="E220" i="10"/>
  <c r="K213" i="10"/>
  <c r="E213" i="10"/>
  <c r="K206" i="10"/>
  <c r="E206" i="10"/>
  <c r="K199" i="10"/>
  <c r="E199" i="10"/>
  <c r="K192" i="10"/>
  <c r="E192" i="10"/>
  <c r="K185" i="10"/>
  <c r="E185" i="10"/>
  <c r="K178" i="10"/>
  <c r="E178" i="10"/>
  <c r="K171" i="10"/>
  <c r="E171" i="10"/>
  <c r="K164" i="10"/>
  <c r="E164" i="10"/>
  <c r="K157" i="10"/>
  <c r="E157" i="10"/>
  <c r="K150" i="10"/>
  <c r="E150" i="10"/>
  <c r="K143" i="10"/>
  <c r="E143" i="10"/>
  <c r="K136" i="10"/>
  <c r="E136" i="10"/>
  <c r="K129" i="10"/>
  <c r="E129" i="10"/>
  <c r="K122" i="10"/>
  <c r="E122" i="10"/>
  <c r="K115" i="10"/>
  <c r="E115" i="10"/>
  <c r="K108" i="10"/>
  <c r="E108" i="10"/>
  <c r="K101" i="10"/>
  <c r="E101" i="10"/>
  <c r="K94" i="10"/>
  <c r="E94" i="10"/>
  <c r="K87" i="10"/>
  <c r="E87" i="10"/>
  <c r="K80" i="10"/>
  <c r="E80" i="10"/>
  <c r="K73" i="10"/>
  <c r="E73" i="10"/>
  <c r="K66" i="10"/>
  <c r="E66" i="10"/>
  <c r="K59" i="10"/>
  <c r="E59" i="10"/>
  <c r="K52" i="10"/>
  <c r="E52" i="10"/>
  <c r="K45" i="10"/>
  <c r="E45" i="10"/>
  <c r="K38" i="10"/>
  <c r="E38" i="10"/>
  <c r="K31" i="10"/>
  <c r="E31" i="10"/>
  <c r="K24" i="10"/>
  <c r="E24" i="10"/>
  <c r="K17" i="10"/>
  <c r="E17" i="10"/>
  <c r="K12" i="10"/>
  <c r="K11" i="10"/>
  <c r="K10" i="10"/>
  <c r="K9" i="10"/>
  <c r="K8" i="10"/>
  <c r="K7" i="10"/>
  <c r="K6" i="10"/>
  <c r="K13" i="10" s="1"/>
  <c r="C5" i="10"/>
  <c r="C3" i="10"/>
  <c r="A17" i="10" s="1"/>
  <c r="F242" i="9"/>
  <c r="K242" i="9" s="1"/>
  <c r="F23" i="6" s="1"/>
  <c r="F241" i="9"/>
  <c r="K241" i="9" s="1"/>
  <c r="E23" i="6" s="1"/>
  <c r="F240" i="9"/>
  <c r="K240" i="9" s="1"/>
  <c r="D23" i="6" s="1"/>
  <c r="F239" i="9"/>
  <c r="K239" i="9" s="1"/>
  <c r="C23" i="6" s="1"/>
  <c r="F238" i="9"/>
  <c r="K238" i="9" s="1"/>
  <c r="K227" i="9"/>
  <c r="E227" i="9"/>
  <c r="K220" i="9"/>
  <c r="E220" i="9"/>
  <c r="K213" i="9"/>
  <c r="E213" i="9"/>
  <c r="K206" i="9"/>
  <c r="E206" i="9"/>
  <c r="K199" i="9"/>
  <c r="E199" i="9"/>
  <c r="K192" i="9"/>
  <c r="E192" i="9"/>
  <c r="K185" i="9"/>
  <c r="E185" i="9"/>
  <c r="K178" i="9"/>
  <c r="E178" i="9"/>
  <c r="K171" i="9"/>
  <c r="E171" i="9"/>
  <c r="K164" i="9"/>
  <c r="E164" i="9"/>
  <c r="K157" i="9"/>
  <c r="E157" i="9"/>
  <c r="K150" i="9"/>
  <c r="E150" i="9"/>
  <c r="K143" i="9"/>
  <c r="E143" i="9"/>
  <c r="K136" i="9"/>
  <c r="E136" i="9"/>
  <c r="K129" i="9"/>
  <c r="E129" i="9"/>
  <c r="K122" i="9"/>
  <c r="E122" i="9"/>
  <c r="K115" i="9"/>
  <c r="E115" i="9"/>
  <c r="K108" i="9"/>
  <c r="E108" i="9"/>
  <c r="K101" i="9"/>
  <c r="E101" i="9"/>
  <c r="K94" i="9"/>
  <c r="E94" i="9"/>
  <c r="K87" i="9"/>
  <c r="E87" i="9"/>
  <c r="K80" i="9"/>
  <c r="E80" i="9"/>
  <c r="K73" i="9"/>
  <c r="E73" i="9"/>
  <c r="K66" i="9"/>
  <c r="E66" i="9"/>
  <c r="K59" i="9"/>
  <c r="E59" i="9"/>
  <c r="K52" i="9"/>
  <c r="E52" i="9"/>
  <c r="K45" i="9"/>
  <c r="E45" i="9"/>
  <c r="K38" i="9"/>
  <c r="E38" i="9"/>
  <c r="K31" i="9"/>
  <c r="E31" i="9"/>
  <c r="K24" i="9"/>
  <c r="E24" i="9"/>
  <c r="K17" i="9"/>
  <c r="E17" i="9"/>
  <c r="K12" i="9"/>
  <c r="K11" i="9"/>
  <c r="K10" i="9"/>
  <c r="K9" i="9"/>
  <c r="K8" i="9"/>
  <c r="K7" i="9"/>
  <c r="K6" i="9"/>
  <c r="K13" i="9" s="1"/>
  <c r="C5" i="9"/>
  <c r="C3" i="9"/>
  <c r="A17" i="9" s="1"/>
  <c r="F228" i="8"/>
  <c r="K228" i="8" s="1"/>
  <c r="F22" i="6" s="1"/>
  <c r="F227" i="8"/>
  <c r="K227" i="8" s="1"/>
  <c r="E22" i="6" s="1"/>
  <c r="F226" i="8"/>
  <c r="K226" i="8" s="1"/>
  <c r="D22" i="6" s="1"/>
  <c r="F225" i="8"/>
  <c r="K225" i="8" s="1"/>
  <c r="C22" i="6" s="1"/>
  <c r="F224" i="8"/>
  <c r="K224" i="8" s="1"/>
  <c r="J220" i="8"/>
  <c r="K213" i="8"/>
  <c r="E213" i="8"/>
  <c r="K206" i="8"/>
  <c r="E206" i="8"/>
  <c r="K199" i="8"/>
  <c r="E199" i="8"/>
  <c r="K192" i="8"/>
  <c r="E192" i="8"/>
  <c r="K185" i="8"/>
  <c r="E185" i="8"/>
  <c r="K178" i="8"/>
  <c r="E178" i="8"/>
  <c r="K171" i="8"/>
  <c r="E171" i="8"/>
  <c r="K164" i="8"/>
  <c r="E164" i="8"/>
  <c r="K157" i="8"/>
  <c r="E157" i="8"/>
  <c r="K150" i="8"/>
  <c r="E150" i="8"/>
  <c r="K143" i="8"/>
  <c r="E143" i="8"/>
  <c r="K136" i="8"/>
  <c r="E136" i="8"/>
  <c r="K129" i="8"/>
  <c r="E129" i="8"/>
  <c r="K122" i="8"/>
  <c r="E122" i="8"/>
  <c r="K115" i="8"/>
  <c r="E115" i="8"/>
  <c r="K108" i="8"/>
  <c r="E108" i="8"/>
  <c r="K101" i="8"/>
  <c r="E101" i="8"/>
  <c r="K94" i="8"/>
  <c r="E94" i="8"/>
  <c r="K87" i="8"/>
  <c r="E87" i="8"/>
  <c r="K80" i="8"/>
  <c r="E80" i="8"/>
  <c r="K73" i="8"/>
  <c r="E73" i="8"/>
  <c r="K66" i="8"/>
  <c r="E66" i="8"/>
  <c r="K59" i="8"/>
  <c r="E59" i="8"/>
  <c r="K52" i="8"/>
  <c r="E52" i="8"/>
  <c r="K45" i="8"/>
  <c r="E45" i="8"/>
  <c r="K38" i="8"/>
  <c r="E38" i="8"/>
  <c r="K31" i="8"/>
  <c r="E31" i="8"/>
  <c r="K24" i="8"/>
  <c r="E24" i="8"/>
  <c r="K17" i="8"/>
  <c r="E17" i="8"/>
  <c r="K12" i="8"/>
  <c r="K11" i="8"/>
  <c r="K10" i="8"/>
  <c r="K9" i="8"/>
  <c r="K8" i="8"/>
  <c r="K7" i="8"/>
  <c r="K6" i="8"/>
  <c r="K13" i="8" s="1"/>
  <c r="C5" i="8"/>
  <c r="C3" i="8"/>
  <c r="A17" i="8" s="1"/>
  <c r="K227" i="10" l="1"/>
  <c r="K13" i="17"/>
  <c r="E227" i="15"/>
  <c r="K13" i="15"/>
  <c r="K13" i="12"/>
  <c r="E227" i="10"/>
  <c r="K220" i="8"/>
  <c r="E220" i="8"/>
  <c r="K227" i="15"/>
  <c r="K243" i="18"/>
  <c r="B32" i="6"/>
  <c r="K236" i="17"/>
  <c r="B31" i="6"/>
  <c r="K236" i="15"/>
  <c r="B29" i="6"/>
  <c r="K243" i="14"/>
  <c r="B28" i="6"/>
  <c r="K243" i="13"/>
  <c r="B27" i="6"/>
  <c r="K236" i="12"/>
  <c r="B26" i="6"/>
  <c r="K243" i="11"/>
  <c r="B25" i="6"/>
  <c r="K236" i="10"/>
  <c r="B24" i="6"/>
  <c r="K243" i="9"/>
  <c r="B23" i="6"/>
  <c r="K229" i="8"/>
  <c r="B22" i="6"/>
  <c r="F17" i="18"/>
  <c r="A24" i="18"/>
  <c r="F17" i="17"/>
  <c r="A24" i="17"/>
  <c r="A24" i="16"/>
  <c r="F17" i="16"/>
  <c r="K243" i="16"/>
  <c r="F17" i="15"/>
  <c r="A24" i="15"/>
  <c r="F17" i="14"/>
  <c r="A24" i="14"/>
  <c r="F17" i="13"/>
  <c r="A24" i="13"/>
  <c r="F17" i="12"/>
  <c r="A24" i="12"/>
  <c r="F17" i="11"/>
  <c r="A24" i="11"/>
  <c r="F17" i="10"/>
  <c r="A24" i="10"/>
  <c r="F17" i="9"/>
  <c r="A24" i="9"/>
  <c r="F17" i="8"/>
  <c r="A24" i="8"/>
  <c r="E17" i="7"/>
  <c r="F24" i="18" l="1"/>
  <c r="A31" i="18"/>
  <c r="F24" i="17"/>
  <c r="A31" i="17"/>
  <c r="F24" i="16"/>
  <c r="A31" i="16"/>
  <c r="F24" i="15"/>
  <c r="A31" i="15"/>
  <c r="F24" i="14"/>
  <c r="A31" i="14"/>
  <c r="F24" i="13"/>
  <c r="A31" i="13"/>
  <c r="F24" i="12"/>
  <c r="A31" i="12"/>
  <c r="F24" i="11"/>
  <c r="A31" i="11"/>
  <c r="F24" i="10"/>
  <c r="A31" i="10"/>
  <c r="F24" i="9"/>
  <c r="A31" i="9"/>
  <c r="F24" i="8"/>
  <c r="A31" i="8"/>
  <c r="F242" i="7"/>
  <c r="K242" i="7" s="1"/>
  <c r="F241" i="7"/>
  <c r="K241" i="7" s="1"/>
  <c r="F240" i="7"/>
  <c r="K240" i="7" s="1"/>
  <c r="F239" i="7"/>
  <c r="K239" i="7" s="1"/>
  <c r="F238" i="7"/>
  <c r="K238" i="7" s="1"/>
  <c r="K227" i="7"/>
  <c r="E227" i="7"/>
  <c r="K220" i="7"/>
  <c r="E220" i="7"/>
  <c r="K213" i="7"/>
  <c r="E213" i="7"/>
  <c r="K206" i="7"/>
  <c r="E206" i="7"/>
  <c r="K199" i="7"/>
  <c r="E199" i="7"/>
  <c r="K192" i="7"/>
  <c r="E192" i="7"/>
  <c r="K185" i="7"/>
  <c r="E185" i="7"/>
  <c r="K178" i="7"/>
  <c r="E178" i="7"/>
  <c r="K171" i="7"/>
  <c r="E171" i="7"/>
  <c r="K164" i="7"/>
  <c r="E164" i="7"/>
  <c r="K157" i="7"/>
  <c r="E157" i="7"/>
  <c r="K150" i="7"/>
  <c r="E150" i="7"/>
  <c r="K143" i="7"/>
  <c r="E143" i="7"/>
  <c r="K136" i="7"/>
  <c r="E136" i="7"/>
  <c r="K129" i="7"/>
  <c r="E129" i="7"/>
  <c r="K122" i="7"/>
  <c r="E122" i="7"/>
  <c r="K115" i="7"/>
  <c r="E115" i="7"/>
  <c r="K108" i="7"/>
  <c r="E108" i="7"/>
  <c r="K101" i="7"/>
  <c r="E101" i="7"/>
  <c r="K94" i="7"/>
  <c r="E94" i="7"/>
  <c r="K87" i="7"/>
  <c r="E87" i="7"/>
  <c r="K80" i="7"/>
  <c r="E80" i="7"/>
  <c r="K73" i="7"/>
  <c r="E73" i="7"/>
  <c r="K66" i="7"/>
  <c r="E66" i="7"/>
  <c r="K59" i="7"/>
  <c r="E59" i="7"/>
  <c r="K52" i="7"/>
  <c r="E52" i="7"/>
  <c r="K45" i="7"/>
  <c r="E45" i="7"/>
  <c r="K38" i="7"/>
  <c r="E38" i="7"/>
  <c r="K31" i="7"/>
  <c r="E31" i="7"/>
  <c r="K24" i="7"/>
  <c r="E24" i="7"/>
  <c r="A23" i="7"/>
  <c r="K17" i="7"/>
  <c r="F31" i="18" l="1"/>
  <c r="A38" i="18"/>
  <c r="F31" i="17"/>
  <c r="A38" i="17"/>
  <c r="A38" i="16"/>
  <c r="F31" i="16"/>
  <c r="F31" i="15"/>
  <c r="A38" i="15"/>
  <c r="F31" i="14"/>
  <c r="A38" i="14"/>
  <c r="F31" i="13"/>
  <c r="A38" i="13"/>
  <c r="F31" i="12"/>
  <c r="A38" i="12"/>
  <c r="F31" i="11"/>
  <c r="A38" i="11"/>
  <c r="F31" i="10"/>
  <c r="A38" i="10"/>
  <c r="F31" i="9"/>
  <c r="A38" i="9"/>
  <c r="F31" i="8"/>
  <c r="A38" i="8"/>
  <c r="K13" i="7"/>
  <c r="A24" i="7"/>
  <c r="F17" i="7"/>
  <c r="K243" i="7"/>
  <c r="F38" i="18" l="1"/>
  <c r="A45" i="18"/>
  <c r="F38" i="17"/>
  <c r="A45" i="17"/>
  <c r="F38" i="16"/>
  <c r="A45" i="16"/>
  <c r="F38" i="15"/>
  <c r="A45" i="15"/>
  <c r="F38" i="14"/>
  <c r="A45" i="14"/>
  <c r="F38" i="13"/>
  <c r="A45" i="13"/>
  <c r="F38" i="12"/>
  <c r="A45" i="12"/>
  <c r="F38" i="11"/>
  <c r="A45" i="11"/>
  <c r="F38" i="10"/>
  <c r="A45" i="10"/>
  <c r="F38" i="9"/>
  <c r="A45" i="9"/>
  <c r="F38" i="8"/>
  <c r="A45" i="8"/>
  <c r="F24" i="7"/>
  <c r="A31" i="7"/>
  <c r="F45" i="18" l="1"/>
  <c r="A52" i="18"/>
  <c r="F45" i="17"/>
  <c r="A52" i="17"/>
  <c r="A52" i="16"/>
  <c r="F45" i="16"/>
  <c r="F45" i="15"/>
  <c r="A52" i="15"/>
  <c r="F45" i="14"/>
  <c r="A52" i="14"/>
  <c r="F45" i="13"/>
  <c r="A52" i="13"/>
  <c r="F45" i="12"/>
  <c r="A52" i="12"/>
  <c r="F45" i="11"/>
  <c r="A52" i="11"/>
  <c r="F45" i="10"/>
  <c r="A52" i="10"/>
  <c r="F45" i="9"/>
  <c r="A52" i="9"/>
  <c r="F45" i="8"/>
  <c r="A52" i="8"/>
  <c r="F31" i="7"/>
  <c r="A38" i="7"/>
  <c r="F52" i="18" l="1"/>
  <c r="A59" i="18"/>
  <c r="F52" i="17"/>
  <c r="A59" i="17"/>
  <c r="A59" i="16"/>
  <c r="F52" i="16"/>
  <c r="F52" i="15"/>
  <c r="A59" i="15"/>
  <c r="F52" i="14"/>
  <c r="A59" i="14"/>
  <c r="F52" i="13"/>
  <c r="A59" i="13"/>
  <c r="F52" i="12"/>
  <c r="A59" i="12"/>
  <c r="F52" i="11"/>
  <c r="A59" i="11"/>
  <c r="F52" i="10"/>
  <c r="A59" i="10"/>
  <c r="F52" i="9"/>
  <c r="A59" i="9"/>
  <c r="F52" i="8"/>
  <c r="A59" i="8"/>
  <c r="F38" i="7"/>
  <c r="A45" i="7"/>
  <c r="F59" i="18" l="1"/>
  <c r="A66" i="18"/>
  <c r="F59" i="17"/>
  <c r="A66" i="17"/>
  <c r="F59" i="16"/>
  <c r="A66" i="16"/>
  <c r="F59" i="15"/>
  <c r="A66" i="15"/>
  <c r="F59" i="14"/>
  <c r="A66" i="14"/>
  <c r="F59" i="13"/>
  <c r="A66" i="13"/>
  <c r="F59" i="12"/>
  <c r="A66" i="12"/>
  <c r="F59" i="11"/>
  <c r="A66" i="11"/>
  <c r="F59" i="10"/>
  <c r="A66" i="10"/>
  <c r="F59" i="9"/>
  <c r="A66" i="9"/>
  <c r="F59" i="8"/>
  <c r="A66" i="8"/>
  <c r="A52" i="7"/>
  <c r="F45" i="7"/>
  <c r="F66" i="18" l="1"/>
  <c r="A73" i="18"/>
  <c r="F66" i="17"/>
  <c r="A73" i="17"/>
  <c r="A73" i="16"/>
  <c r="F66" i="16"/>
  <c r="F66" i="15"/>
  <c r="A73" i="15"/>
  <c r="F66" i="14"/>
  <c r="A73" i="14"/>
  <c r="F66" i="13"/>
  <c r="A73" i="13"/>
  <c r="F66" i="12"/>
  <c r="A73" i="12"/>
  <c r="F66" i="11"/>
  <c r="A73" i="11"/>
  <c r="F66" i="10"/>
  <c r="A73" i="10"/>
  <c r="F66" i="9"/>
  <c r="A73" i="9"/>
  <c r="F66" i="8"/>
  <c r="A73" i="8"/>
  <c r="F52" i="7"/>
  <c r="A59" i="7"/>
  <c r="F73" i="18" l="1"/>
  <c r="A80" i="18"/>
  <c r="F73" i="17"/>
  <c r="A80" i="17"/>
  <c r="F73" i="16"/>
  <c r="A80" i="16"/>
  <c r="F73" i="15"/>
  <c r="A80" i="15"/>
  <c r="F73" i="14"/>
  <c r="A80" i="14"/>
  <c r="F73" i="13"/>
  <c r="A80" i="13"/>
  <c r="F73" i="12"/>
  <c r="A80" i="12"/>
  <c r="F73" i="11"/>
  <c r="A80" i="11"/>
  <c r="F73" i="10"/>
  <c r="A80" i="10"/>
  <c r="F73" i="9"/>
  <c r="A80" i="9"/>
  <c r="F73" i="8"/>
  <c r="A80" i="8"/>
  <c r="F59" i="7"/>
  <c r="A66" i="7"/>
  <c r="F80" i="18" l="1"/>
  <c r="A87" i="18"/>
  <c r="F80" i="17"/>
  <c r="A87" i="17"/>
  <c r="A87" i="16"/>
  <c r="F80" i="16"/>
  <c r="F80" i="15"/>
  <c r="A87" i="15"/>
  <c r="F80" i="14"/>
  <c r="A87" i="14"/>
  <c r="F80" i="13"/>
  <c r="A87" i="13"/>
  <c r="F80" i="12"/>
  <c r="A87" i="12"/>
  <c r="F80" i="11"/>
  <c r="A87" i="11"/>
  <c r="F80" i="10"/>
  <c r="A87" i="10"/>
  <c r="F80" i="9"/>
  <c r="A87" i="9"/>
  <c r="F80" i="8"/>
  <c r="A87" i="8"/>
  <c r="F66" i="7"/>
  <c r="A73" i="7"/>
  <c r="F87" i="18" l="1"/>
  <c r="A94" i="18"/>
  <c r="F87" i="17"/>
  <c r="A94" i="17"/>
  <c r="F87" i="16"/>
  <c r="A94" i="16"/>
  <c r="F87" i="15"/>
  <c r="A94" i="15"/>
  <c r="F87" i="14"/>
  <c r="A94" i="14"/>
  <c r="F87" i="13"/>
  <c r="A94" i="13"/>
  <c r="F87" i="12"/>
  <c r="A94" i="12"/>
  <c r="F87" i="11"/>
  <c r="A94" i="11"/>
  <c r="F87" i="10"/>
  <c r="A94" i="10"/>
  <c r="F87" i="9"/>
  <c r="A94" i="9"/>
  <c r="F87" i="8"/>
  <c r="A94" i="8"/>
  <c r="F73" i="7"/>
  <c r="A80" i="7"/>
  <c r="F94" i="18" l="1"/>
  <c r="A101" i="18"/>
  <c r="F94" i="17"/>
  <c r="A101" i="17"/>
  <c r="A101" i="16"/>
  <c r="F94" i="16"/>
  <c r="F94" i="15"/>
  <c r="A101" i="15"/>
  <c r="F94" i="14"/>
  <c r="A101" i="14"/>
  <c r="F94" i="13"/>
  <c r="A101" i="13"/>
  <c r="F94" i="12"/>
  <c r="A101" i="12"/>
  <c r="F94" i="11"/>
  <c r="A101" i="11"/>
  <c r="F94" i="10"/>
  <c r="A101" i="10"/>
  <c r="F94" i="9"/>
  <c r="A101" i="9"/>
  <c r="F94" i="8"/>
  <c r="A101" i="8"/>
  <c r="F80" i="7"/>
  <c r="A87" i="7"/>
  <c r="F101" i="18" l="1"/>
  <c r="A108" i="18"/>
  <c r="F101" i="17"/>
  <c r="A108" i="17"/>
  <c r="F101" i="16"/>
  <c r="A108" i="16"/>
  <c r="F101" i="15"/>
  <c r="A108" i="15"/>
  <c r="F101" i="14"/>
  <c r="A108" i="14"/>
  <c r="F101" i="13"/>
  <c r="A108" i="13"/>
  <c r="F101" i="12"/>
  <c r="A108" i="12"/>
  <c r="F101" i="11"/>
  <c r="A108" i="11"/>
  <c r="F101" i="10"/>
  <c r="A108" i="10"/>
  <c r="F101" i="9"/>
  <c r="A108" i="9"/>
  <c r="F101" i="8"/>
  <c r="A108" i="8"/>
  <c r="F87" i="7"/>
  <c r="A94" i="7"/>
  <c r="F108" i="18" l="1"/>
  <c r="A115" i="18"/>
  <c r="F108" i="17"/>
  <c r="A115" i="17"/>
  <c r="F108" i="16"/>
  <c r="A115" i="16"/>
  <c r="F108" i="15"/>
  <c r="A115" i="15"/>
  <c r="F108" i="14"/>
  <c r="A115" i="14"/>
  <c r="F108" i="13"/>
  <c r="A115" i="13"/>
  <c r="F108" i="12"/>
  <c r="A115" i="12"/>
  <c r="F108" i="11"/>
  <c r="A115" i="11"/>
  <c r="F108" i="10"/>
  <c r="A115" i="10"/>
  <c r="F108" i="9"/>
  <c r="A115" i="9"/>
  <c r="F108" i="8"/>
  <c r="A115" i="8"/>
  <c r="F94" i="7"/>
  <c r="A101" i="7"/>
  <c r="F115" i="18" l="1"/>
  <c r="A122" i="18"/>
  <c r="F115" i="17"/>
  <c r="A122" i="17"/>
  <c r="F115" i="16"/>
  <c r="A122" i="16"/>
  <c r="F115" i="15"/>
  <c r="A122" i="15"/>
  <c r="F115" i="14"/>
  <c r="A122" i="14"/>
  <c r="F115" i="13"/>
  <c r="A122" i="13"/>
  <c r="F115" i="12"/>
  <c r="A122" i="12"/>
  <c r="F115" i="11"/>
  <c r="A122" i="11"/>
  <c r="F115" i="10"/>
  <c r="A122" i="10"/>
  <c r="F115" i="9"/>
  <c r="A122" i="9"/>
  <c r="F115" i="8"/>
  <c r="A122" i="8"/>
  <c r="A108" i="7"/>
  <c r="F101" i="7"/>
  <c r="F122" i="18" l="1"/>
  <c r="A129" i="18"/>
  <c r="F122" i="17"/>
  <c r="A129" i="17"/>
  <c r="F122" i="16"/>
  <c r="A129" i="16"/>
  <c r="F122" i="15"/>
  <c r="A129" i="15"/>
  <c r="F122" i="14"/>
  <c r="A129" i="14"/>
  <c r="F122" i="13"/>
  <c r="A129" i="13"/>
  <c r="F122" i="12"/>
  <c r="A129" i="12"/>
  <c r="F122" i="11"/>
  <c r="A129" i="11"/>
  <c r="F122" i="10"/>
  <c r="A129" i="10"/>
  <c r="F122" i="9"/>
  <c r="A129" i="9"/>
  <c r="F122" i="8"/>
  <c r="A129" i="8"/>
  <c r="A115" i="7"/>
  <c r="F108" i="7"/>
  <c r="F129" i="18" l="1"/>
  <c r="A136" i="18"/>
  <c r="F129" i="17"/>
  <c r="A136" i="17"/>
  <c r="F129" i="16"/>
  <c r="A136" i="16"/>
  <c r="F129" i="15"/>
  <c r="A136" i="15"/>
  <c r="F129" i="14"/>
  <c r="A136" i="14"/>
  <c r="F129" i="13"/>
  <c r="A136" i="13"/>
  <c r="F129" i="12"/>
  <c r="A136" i="12"/>
  <c r="F129" i="11"/>
  <c r="A136" i="11"/>
  <c r="F129" i="10"/>
  <c r="A136" i="10"/>
  <c r="F129" i="9"/>
  <c r="A136" i="9"/>
  <c r="F129" i="8"/>
  <c r="A136" i="8"/>
  <c r="F115" i="7"/>
  <c r="A122" i="7"/>
  <c r="F136" i="18" l="1"/>
  <c r="A143" i="18"/>
  <c r="F136" i="17"/>
  <c r="A143" i="17"/>
  <c r="F136" i="16"/>
  <c r="A143" i="16"/>
  <c r="F136" i="15"/>
  <c r="A143" i="15"/>
  <c r="F136" i="14"/>
  <c r="A143" i="14"/>
  <c r="F136" i="13"/>
  <c r="A143" i="13"/>
  <c r="F136" i="12"/>
  <c r="A143" i="12"/>
  <c r="F136" i="11"/>
  <c r="A143" i="11"/>
  <c r="F136" i="10"/>
  <c r="A143" i="10"/>
  <c r="F136" i="9"/>
  <c r="A143" i="9"/>
  <c r="F136" i="8"/>
  <c r="A143" i="8"/>
  <c r="F122" i="7"/>
  <c r="A129" i="7"/>
  <c r="F143" i="18" l="1"/>
  <c r="A150" i="18"/>
  <c r="F143" i="17"/>
  <c r="A150" i="17"/>
  <c r="F143" i="16"/>
  <c r="A150" i="16"/>
  <c r="F143" i="15"/>
  <c r="A150" i="15"/>
  <c r="F143" i="14"/>
  <c r="A150" i="14"/>
  <c r="F143" i="13"/>
  <c r="A150" i="13"/>
  <c r="F143" i="12"/>
  <c r="A150" i="12"/>
  <c r="F143" i="11"/>
  <c r="A150" i="11"/>
  <c r="F143" i="10"/>
  <c r="A150" i="10"/>
  <c r="F143" i="9"/>
  <c r="A150" i="9"/>
  <c r="F143" i="8"/>
  <c r="A150" i="8"/>
  <c r="A136" i="7"/>
  <c r="F129" i="7"/>
  <c r="F150" i="18" l="1"/>
  <c r="A157" i="18"/>
  <c r="F150" i="17"/>
  <c r="A157" i="17"/>
  <c r="F150" i="16"/>
  <c r="A157" i="16"/>
  <c r="F150" i="15"/>
  <c r="A157" i="15"/>
  <c r="F150" i="14"/>
  <c r="A157" i="14"/>
  <c r="F150" i="13"/>
  <c r="A157" i="13"/>
  <c r="F150" i="12"/>
  <c r="A157" i="12"/>
  <c r="F150" i="11"/>
  <c r="A157" i="11"/>
  <c r="F150" i="10"/>
  <c r="A157" i="10"/>
  <c r="F150" i="9"/>
  <c r="A157" i="9"/>
  <c r="F150" i="8"/>
  <c r="A157" i="8"/>
  <c r="A143" i="7"/>
  <c r="F136" i="7"/>
  <c r="F157" i="18" l="1"/>
  <c r="A164" i="18"/>
  <c r="F157" i="17"/>
  <c r="A164" i="17"/>
  <c r="F157" i="16"/>
  <c r="A164" i="16"/>
  <c r="F157" i="15"/>
  <c r="A164" i="15"/>
  <c r="F157" i="14"/>
  <c r="A164" i="14"/>
  <c r="F157" i="13"/>
  <c r="A164" i="13"/>
  <c r="F157" i="12"/>
  <c r="A164" i="12"/>
  <c r="F157" i="11"/>
  <c r="A164" i="11"/>
  <c r="F157" i="10"/>
  <c r="A164" i="10"/>
  <c r="F157" i="9"/>
  <c r="A164" i="9"/>
  <c r="F157" i="8"/>
  <c r="A164" i="8"/>
  <c r="F143" i="7"/>
  <c r="A150" i="7"/>
  <c r="F164" i="18" l="1"/>
  <c r="A171" i="18"/>
  <c r="F164" i="17"/>
  <c r="A171" i="17"/>
  <c r="F164" i="16"/>
  <c r="A171" i="16"/>
  <c r="F164" i="15"/>
  <c r="A171" i="15"/>
  <c r="F164" i="14"/>
  <c r="A171" i="14"/>
  <c r="F164" i="13"/>
  <c r="A171" i="13"/>
  <c r="F164" i="12"/>
  <c r="A171" i="12"/>
  <c r="F164" i="11"/>
  <c r="A171" i="11"/>
  <c r="F164" i="10"/>
  <c r="A171" i="10"/>
  <c r="F164" i="9"/>
  <c r="A171" i="9"/>
  <c r="F164" i="8"/>
  <c r="A171" i="8"/>
  <c r="F150" i="7"/>
  <c r="A157" i="7"/>
  <c r="F171" i="18" l="1"/>
  <c r="A178" i="18"/>
  <c r="F171" i="17"/>
  <c r="A178" i="17"/>
  <c r="F171" i="16"/>
  <c r="A178" i="16"/>
  <c r="F171" i="15"/>
  <c r="A178" i="15"/>
  <c r="F171" i="14"/>
  <c r="A178" i="14"/>
  <c r="F171" i="13"/>
  <c r="A178" i="13"/>
  <c r="F171" i="12"/>
  <c r="A178" i="12"/>
  <c r="F171" i="11"/>
  <c r="A178" i="11"/>
  <c r="F171" i="10"/>
  <c r="A178" i="10"/>
  <c r="F171" i="9"/>
  <c r="A178" i="9"/>
  <c r="F171" i="8"/>
  <c r="A178" i="8"/>
  <c r="A164" i="7"/>
  <c r="F157" i="7"/>
  <c r="F178" i="18" l="1"/>
  <c r="A185" i="18"/>
  <c r="F178" i="17"/>
  <c r="A185" i="17"/>
  <c r="F178" i="16"/>
  <c r="A185" i="16"/>
  <c r="F178" i="15"/>
  <c r="A185" i="15"/>
  <c r="F178" i="14"/>
  <c r="A185" i="14"/>
  <c r="F178" i="13"/>
  <c r="A185" i="13"/>
  <c r="F178" i="12"/>
  <c r="A185" i="12"/>
  <c r="F178" i="11"/>
  <c r="A185" i="11"/>
  <c r="F178" i="10"/>
  <c r="A185" i="10"/>
  <c r="F178" i="9"/>
  <c r="A185" i="9"/>
  <c r="F178" i="8"/>
  <c r="A185" i="8"/>
  <c r="F164" i="7"/>
  <c r="A171" i="7"/>
  <c r="F185" i="18" l="1"/>
  <c r="A192" i="18"/>
  <c r="F185" i="17"/>
  <c r="A192" i="17"/>
  <c r="F185" i="16"/>
  <c r="A192" i="16"/>
  <c r="F185" i="15"/>
  <c r="A192" i="15"/>
  <c r="F185" i="14"/>
  <c r="A192" i="14"/>
  <c r="F185" i="13"/>
  <c r="A192" i="13"/>
  <c r="F185" i="12"/>
  <c r="A192" i="12"/>
  <c r="F185" i="11"/>
  <c r="A192" i="11"/>
  <c r="F185" i="10"/>
  <c r="A192" i="10"/>
  <c r="F185" i="9"/>
  <c r="A192" i="9"/>
  <c r="F185" i="8"/>
  <c r="A192" i="8"/>
  <c r="F171" i="7"/>
  <c r="A178" i="7"/>
  <c r="F192" i="18" l="1"/>
  <c r="A199" i="18"/>
  <c r="F192" i="17"/>
  <c r="A199" i="17"/>
  <c r="A199" i="16"/>
  <c r="F192" i="16"/>
  <c r="F192" i="15"/>
  <c r="A199" i="15"/>
  <c r="F192" i="14"/>
  <c r="A199" i="14"/>
  <c r="F192" i="13"/>
  <c r="A199" i="13"/>
  <c r="F192" i="12"/>
  <c r="A199" i="12"/>
  <c r="F192" i="11"/>
  <c r="A199" i="11"/>
  <c r="F192" i="10"/>
  <c r="A199" i="10"/>
  <c r="F192" i="9"/>
  <c r="A199" i="9"/>
  <c r="F192" i="8"/>
  <c r="A199" i="8"/>
  <c r="F178" i="7"/>
  <c r="A185" i="7"/>
  <c r="F199" i="18" l="1"/>
  <c r="A206" i="18"/>
  <c r="F199" i="17"/>
  <c r="A206" i="17"/>
  <c r="F199" i="16"/>
  <c r="A206" i="16"/>
  <c r="F199" i="15"/>
  <c r="A206" i="15"/>
  <c r="F199" i="14"/>
  <c r="A206" i="14"/>
  <c r="F199" i="13"/>
  <c r="A206" i="13"/>
  <c r="F199" i="12"/>
  <c r="A206" i="12"/>
  <c r="F199" i="11"/>
  <c r="A206" i="11"/>
  <c r="F199" i="10"/>
  <c r="A206" i="10"/>
  <c r="F199" i="9"/>
  <c r="A206" i="9"/>
  <c r="F199" i="8"/>
  <c r="A206" i="8"/>
  <c r="F185" i="7"/>
  <c r="A192" i="7"/>
  <c r="F206" i="18" l="1"/>
  <c r="A213" i="18"/>
  <c r="F206" i="17"/>
  <c r="A213" i="17"/>
  <c r="F206" i="16"/>
  <c r="A213" i="16"/>
  <c r="F206" i="15"/>
  <c r="A213" i="15"/>
  <c r="F206" i="14"/>
  <c r="A213" i="14"/>
  <c r="F206" i="13"/>
  <c r="A213" i="13"/>
  <c r="F206" i="12"/>
  <c r="A213" i="12"/>
  <c r="F206" i="11"/>
  <c r="A213" i="11"/>
  <c r="F206" i="10"/>
  <c r="A213" i="10"/>
  <c r="F206" i="9"/>
  <c r="A213" i="9"/>
  <c r="F206" i="8"/>
  <c r="A213" i="8"/>
  <c r="F192" i="7"/>
  <c r="A199" i="7"/>
  <c r="F213" i="18" l="1"/>
  <c r="A220" i="18"/>
  <c r="F213" i="17"/>
  <c r="A220" i="17"/>
  <c r="F213" i="16"/>
  <c r="A220" i="16"/>
  <c r="F213" i="15"/>
  <c r="A220" i="15"/>
  <c r="F213" i="14"/>
  <c r="A220" i="14"/>
  <c r="F213" i="13"/>
  <c r="A220" i="13"/>
  <c r="F213" i="12"/>
  <c r="A220" i="12"/>
  <c r="F213" i="11"/>
  <c r="A220" i="11"/>
  <c r="F213" i="10"/>
  <c r="A220" i="10"/>
  <c r="F213" i="9"/>
  <c r="A220" i="9"/>
  <c r="F213" i="8"/>
  <c r="F199" i="7"/>
  <c r="A206" i="7"/>
  <c r="F220" i="18" l="1"/>
  <c r="A227" i="18"/>
  <c r="F227" i="18" s="1"/>
  <c r="F220" i="17"/>
  <c r="F227" i="17" s="1"/>
  <c r="F220" i="16"/>
  <c r="A227" i="16"/>
  <c r="F227" i="16" s="1"/>
  <c r="F220" i="15"/>
  <c r="F227" i="15" s="1"/>
  <c r="F220" i="14"/>
  <c r="A227" i="14"/>
  <c r="F227" i="14" s="1"/>
  <c r="F220" i="13"/>
  <c r="A227" i="13"/>
  <c r="F227" i="13" s="1"/>
  <c r="F220" i="12"/>
  <c r="F227" i="12" s="1"/>
  <c r="F220" i="11"/>
  <c r="A227" i="11"/>
  <c r="F227" i="11" s="1"/>
  <c r="F220" i="10"/>
  <c r="F220" i="9"/>
  <c r="A227" i="9"/>
  <c r="F227" i="9" s="1"/>
  <c r="F220" i="8"/>
  <c r="F206" i="7"/>
  <c r="A213" i="7"/>
  <c r="F227" i="10" l="1"/>
  <c r="A220" i="7"/>
  <c r="F213" i="7"/>
  <c r="A227" i="7" l="1"/>
  <c r="F227" i="7" s="1"/>
  <c r="F220" i="7"/>
  <c r="F242" i="5" l="1"/>
  <c r="K242" i="5" s="1"/>
  <c r="F21" i="6" s="1"/>
  <c r="F241" i="5"/>
  <c r="K241" i="5" s="1"/>
  <c r="E21" i="6" s="1"/>
  <c r="F240" i="5"/>
  <c r="K240" i="5" s="1"/>
  <c r="F239" i="5"/>
  <c r="K239" i="5" s="1"/>
  <c r="C21" i="6" s="1"/>
  <c r="F238" i="5"/>
  <c r="K238" i="5" s="1"/>
  <c r="B21" i="6" s="1"/>
  <c r="E17" i="5" l="1"/>
  <c r="A33" i="6" l="1"/>
  <c r="E20" i="6"/>
  <c r="D20" i="6"/>
  <c r="C20" i="6"/>
  <c r="B20" i="6"/>
  <c r="K12" i="5" l="1"/>
  <c r="K11" i="5"/>
  <c r="K10" i="5"/>
  <c r="K9" i="5"/>
  <c r="K8" i="5"/>
  <c r="K7" i="5"/>
  <c r="K6" i="5"/>
  <c r="C11" i="5"/>
  <c r="C10" i="5"/>
  <c r="C9" i="5"/>
  <c r="C8" i="5"/>
  <c r="C5" i="5"/>
  <c r="C3" i="5"/>
  <c r="A17" i="5" s="1"/>
  <c r="D21" i="6"/>
  <c r="E227" i="5"/>
  <c r="E220" i="5"/>
  <c r="E213" i="5"/>
  <c r="E206" i="5"/>
  <c r="E199" i="5"/>
  <c r="E192" i="5"/>
  <c r="E185" i="5"/>
  <c r="E178" i="5"/>
  <c r="E171" i="5"/>
  <c r="E164" i="5"/>
  <c r="E157" i="5"/>
  <c r="E150" i="5"/>
  <c r="E143" i="5"/>
  <c r="E136" i="5"/>
  <c r="E129" i="5"/>
  <c r="E122" i="5"/>
  <c r="E115" i="5"/>
  <c r="E108" i="5"/>
  <c r="E101" i="5"/>
  <c r="E94" i="5"/>
  <c r="E87" i="5"/>
  <c r="E80" i="5"/>
  <c r="E73" i="5"/>
  <c r="E66" i="5"/>
  <c r="E59" i="5"/>
  <c r="E52" i="5"/>
  <c r="E45" i="5"/>
  <c r="E38" i="5"/>
  <c r="E31" i="5"/>
  <c r="E24" i="5"/>
  <c r="A24" i="5" l="1"/>
  <c r="F17" i="5"/>
  <c r="K157" i="5"/>
  <c r="K164" i="5"/>
  <c r="K185" i="5"/>
  <c r="K220" i="5"/>
  <c r="K192" i="5"/>
  <c r="K213" i="5"/>
  <c r="K136" i="5"/>
  <c r="K150" i="5"/>
  <c r="K24" i="5"/>
  <c r="K45" i="5"/>
  <c r="K101" i="5"/>
  <c r="K122" i="5"/>
  <c r="K206" i="5"/>
  <c r="K227" i="5"/>
  <c r="K13" i="5"/>
  <c r="K31" i="5"/>
  <c r="K80" i="5"/>
  <c r="K52" i="5"/>
  <c r="K73" i="5"/>
  <c r="K94" i="5"/>
  <c r="K129" i="5"/>
  <c r="K171" i="5"/>
  <c r="K66" i="5"/>
  <c r="K115" i="5"/>
  <c r="K17" i="5"/>
  <c r="K38" i="5"/>
  <c r="K59" i="5"/>
  <c r="K87" i="5"/>
  <c r="K108" i="5"/>
  <c r="K143" i="5"/>
  <c r="K178" i="5"/>
  <c r="K199" i="5"/>
  <c r="K243" i="5"/>
  <c r="G31" i="6"/>
  <c r="G30" i="6"/>
  <c r="G27" i="6"/>
  <c r="G26" i="6"/>
  <c r="G23" i="6"/>
  <c r="G22" i="6"/>
  <c r="D33" i="6"/>
  <c r="B17" i="6"/>
  <c r="F24" i="5" l="1"/>
  <c r="A31" i="5"/>
  <c r="E33" i="6"/>
  <c r="B33" i="6"/>
  <c r="F33" i="6"/>
  <c r="G24" i="6"/>
  <c r="G25" i="6"/>
  <c r="G28" i="6"/>
  <c r="G29" i="6"/>
  <c r="G32" i="6"/>
  <c r="C33" i="6"/>
  <c r="G21" i="6"/>
  <c r="F31" i="5" l="1"/>
  <c r="A38" i="5"/>
  <c r="G33" i="6"/>
  <c r="F38" i="5" l="1"/>
  <c r="A45" i="5"/>
  <c r="F45" i="5" l="1"/>
  <c r="A52" i="5"/>
  <c r="F52" i="5" l="1"/>
  <c r="A59" i="5"/>
  <c r="F59" i="5" l="1"/>
  <c r="A66" i="5"/>
  <c r="F66" i="5" l="1"/>
  <c r="A73" i="5"/>
  <c r="F73" i="5" l="1"/>
  <c r="A80" i="5"/>
  <c r="A87" i="5" l="1"/>
  <c r="F80" i="5"/>
  <c r="F87" i="5" l="1"/>
  <c r="A94" i="5"/>
  <c r="A101" i="5" l="1"/>
  <c r="F94" i="5"/>
  <c r="F101" i="5" l="1"/>
  <c r="A108" i="5"/>
  <c r="A115" i="5" l="1"/>
  <c r="F108" i="5"/>
  <c r="F115" i="5" l="1"/>
  <c r="A122" i="5"/>
  <c r="F122" i="5" l="1"/>
  <c r="A129" i="5"/>
  <c r="F129" i="5" l="1"/>
  <c r="A136" i="5"/>
  <c r="A143" i="5" l="1"/>
  <c r="F136" i="5"/>
  <c r="F143" i="5" l="1"/>
  <c r="A150" i="5"/>
  <c r="A157" i="5" l="1"/>
  <c r="F150" i="5"/>
  <c r="F157" i="5" l="1"/>
  <c r="A164" i="5"/>
  <c r="A171" i="5" l="1"/>
  <c r="F164" i="5"/>
  <c r="F171" i="5" l="1"/>
  <c r="A178" i="5"/>
  <c r="A185" i="5" l="1"/>
  <c r="F178" i="5"/>
  <c r="F185" i="5" l="1"/>
  <c r="A192" i="5"/>
  <c r="A199" i="5" l="1"/>
  <c r="F192" i="5"/>
  <c r="F199" i="5" l="1"/>
  <c r="A206" i="5"/>
  <c r="A213" i="5" l="1"/>
  <c r="F206" i="5"/>
  <c r="F213" i="5" l="1"/>
  <c r="A220" i="5"/>
  <c r="A227" i="5" l="1"/>
  <c r="F227" i="5" s="1"/>
  <c r="F220" i="5"/>
</calcChain>
</file>

<file path=xl/comments1.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2.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3.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4.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5.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6.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7.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8.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9.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0.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1.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2.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3.xml><?xml version="1.0" encoding="utf-8"?>
<comments xmlns="http://schemas.openxmlformats.org/spreadsheetml/2006/main">
  <authors>
    <author>Bodonczi Miklós</author>
  </authors>
  <commentList>
    <comment ref="G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H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I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J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sharedStrings.xml><?xml version="1.0" encoding="utf-8"?>
<sst xmlns="http://schemas.openxmlformats.org/spreadsheetml/2006/main" count="557" uniqueCount="96">
  <si>
    <t>"Name"</t>
  </si>
  <si>
    <t>Mustermann</t>
  </si>
  <si>
    <t>Eintrittsdatum:</t>
  </si>
  <si>
    <t>Austrittsdatum:</t>
  </si>
  <si>
    <t>Vereinbarte Arbeitszeit/Woche:</t>
  </si>
  <si>
    <t>Montag</t>
  </si>
  <si>
    <t>Dienstag</t>
  </si>
  <si>
    <t>Mittwoch</t>
  </si>
  <si>
    <t>Donnerstag</t>
  </si>
  <si>
    <t>Freitag</t>
  </si>
  <si>
    <t>Samstag</t>
  </si>
  <si>
    <t>Sonntag</t>
  </si>
  <si>
    <t>April</t>
  </si>
  <si>
    <t>August</t>
  </si>
  <si>
    <t>September</t>
  </si>
  <si>
    <t>November</t>
  </si>
  <si>
    <t>Sollzeiten:</t>
  </si>
  <si>
    <t>Mo</t>
  </si>
  <si>
    <t>Leistungaufteilung:</t>
  </si>
  <si>
    <t>Di</t>
  </si>
  <si>
    <t>Mi</t>
  </si>
  <si>
    <t>Do</t>
  </si>
  <si>
    <t>Fr</t>
  </si>
  <si>
    <t>Sa</t>
  </si>
  <si>
    <t>So</t>
  </si>
  <si>
    <t>IST- Pausezeit</t>
  </si>
  <si>
    <t>IST-Stunden</t>
  </si>
  <si>
    <t>SOLL-Stunden</t>
  </si>
  <si>
    <t>IST-
Dienst-beginn</t>
  </si>
  <si>
    <t>IST-
Dienst-ende</t>
  </si>
  <si>
    <t>Jahresarbeitsstunden</t>
  </si>
  <si>
    <t>Jahr:</t>
  </si>
  <si>
    <t>Mitarbeiter:</t>
  </si>
  <si>
    <t>Projekt 1</t>
  </si>
  <si>
    <t>Projekt 2</t>
  </si>
  <si>
    <t>Projekt 3</t>
  </si>
  <si>
    <t>Projekt 4</t>
  </si>
  <si>
    <t>Monat</t>
  </si>
  <si>
    <t>Stunden gesamt</t>
  </si>
  <si>
    <t>Jänner</t>
  </si>
  <si>
    <t>Februar</t>
  </si>
  <si>
    <t>März</t>
  </si>
  <si>
    <t>Mai</t>
  </si>
  <si>
    <t>Juni</t>
  </si>
  <si>
    <t>Juli</t>
  </si>
  <si>
    <t>Oktober</t>
  </si>
  <si>
    <t>Dezember</t>
  </si>
  <si>
    <t>Unterschrift Arbeitnehmer</t>
  </si>
  <si>
    <t>Unterschrift Arbeitgeber</t>
  </si>
  <si>
    <t>(Firmenstempel)</t>
  </si>
  <si>
    <t>Stundenaufzeichnungen</t>
  </si>
  <si>
    <t>Monat:</t>
  </si>
  <si>
    <t>Bitte Stunden im Format hh:mm eingeben!!!!</t>
  </si>
  <si>
    <t>Summen</t>
  </si>
  <si>
    <t>Tag</t>
  </si>
  <si>
    <t>Stunden</t>
  </si>
  <si>
    <t>nur Felder in den orange farbigen Spalten ausfüllen!!!</t>
  </si>
  <si>
    <t>detaillierte Tätigkeitsbeschreibung</t>
  </si>
  <si>
    <t>Anzahl</t>
  </si>
  <si>
    <t>Leistungs-stunden</t>
  </si>
  <si>
    <t>Gesamt</t>
  </si>
  <si>
    <r>
      <t xml:space="preserve">Projekt-Nr
</t>
    </r>
    <r>
      <rPr>
        <b/>
        <sz val="8"/>
        <color theme="3"/>
        <rFont val="Calibri"/>
        <family val="2"/>
        <scheme val="minor"/>
      </rPr>
      <t>lt. Leistungs-aufteilung</t>
    </r>
  </si>
  <si>
    <t>Funktion:</t>
  </si>
  <si>
    <t>Unterlagen für Projekt "..." aufbereiten</t>
  </si>
  <si>
    <t>Überarbeiten Formular …</t>
  </si>
  <si>
    <t>Besprechung Chef wegen Abstimmung Veranstaltung</t>
  </si>
  <si>
    <t>2. Zwischenabrechnung aufbereiten</t>
  </si>
  <si>
    <t>"Mein Testprojekt (ATHU0100126)"</t>
  </si>
  <si>
    <t>"Mein 1. Projekt (ATSK0200083)"</t>
  </si>
  <si>
    <t>Arbeitspaket/ Aktivität</t>
  </si>
  <si>
    <t>(optional)</t>
  </si>
  <si>
    <t>A1.1</t>
  </si>
  <si>
    <t>Erläuterungen</t>
  </si>
  <si>
    <t xml:space="preserve">   •</t>
  </si>
  <si>
    <t>Übersicht Gesamtstunden</t>
  </si>
  <si>
    <t>Hinweise / Tipps zum Befüllen der Vorlage</t>
  </si>
  <si>
    <t>Außerdem wurde ein Tabellenblatt mit ein paar Beispieldaten eingefügt. In diesem soll veranschaulicht werden, wie die einzelnen Punkte zu verstehen sind.</t>
  </si>
  <si>
    <t>Einzelne Monatsblätter</t>
  </si>
  <si>
    <t>Beispiel</t>
  </si>
  <si>
    <t>Projekt-Nr</t>
  </si>
  <si>
    <t>Anzahl Stunden</t>
  </si>
  <si>
    <t>Arbeitspaket / Aktivität (optional)</t>
  </si>
  <si>
    <t>In der Vorlage sind nur die orange markierten Felder bzw. Spalten vom Projektparnter auszufüllen. In diesen sind die relevanten Daten der abzurechnenden Personen einzutragen.</t>
  </si>
  <si>
    <t>Dieses Tabellenblatt ist zuerst auszufüllen, weil Daten davon auf die Monatsblätter übernommen werden.
Hier sind die Daten der Person hinsichtlich des Abrechnungsjahres, des Arbeitsverhältnisses, der Funktion im abzurechnenden Projekt und alle Projekte, in welchen die Person mitarbeitet, anzugeben.</t>
  </si>
  <si>
    <t>Gemäß Abschnitt 5.1.2.1.2, Punkt (d) des Förderfähigkeitshandbuchs über die Kontrolldokumentation ist eine detaillierte Beschreibung der für das Projekt geleisteten Stunden unbedingt notwendig. Die Tätigkeiten müssen in jedem Fall projektrelevant sein und gesamt betrachtet mit der zugewiesenen Funktion, wie im Personaldatenblatt (Staff Data Sheet) angegeben, im Einklang stehen.</t>
  </si>
  <si>
    <t>Bitte geben Sie hier eine detaillierte Beschreibung der im Projekt geleisteten Tätigkeiten an!</t>
  </si>
  <si>
    <t>Für weitere Projekte, die nicht Gegenstand der jeweiligen Abrechnung sind, und andere Tätigkeiten sind keine zusätzlichen Angaben erforderlich.</t>
  </si>
  <si>
    <t>Der Projektpartner kann diese Vorlage natürlich auch für mehrere Förderprojekte nutzen. In diesem Fall können (bzw. ist es zu empfehlen) die detaillierten Tätigkeitsbeschreibungen für alle Projekte hier offengelegt werden.</t>
  </si>
  <si>
    <r>
      <t xml:space="preserve">Die Tätigkeiten müssen projektrelevant sein und zur Umsetzung der im Antragsformular genannten Arbeitspakete/Aktivitäten beitragen. </t>
    </r>
    <r>
      <rPr>
        <b/>
        <sz val="10"/>
        <rFont val="Calibri"/>
        <family val="2"/>
        <scheme val="minor"/>
      </rPr>
      <t xml:space="preserve">Diese Verbindung kann hier angegeben werden. </t>
    </r>
    <r>
      <rPr>
        <sz val="10"/>
        <rFont val="Calibri"/>
        <family val="2"/>
        <scheme val="minor"/>
      </rPr>
      <t xml:space="preserve">Das Ausfüllen dieser Spalte ist </t>
    </r>
    <r>
      <rPr>
        <b/>
        <sz val="10"/>
        <rFont val="Calibri"/>
        <family val="2"/>
        <scheme val="minor"/>
      </rPr>
      <t>optional</t>
    </r>
    <r>
      <rPr>
        <sz val="10"/>
        <rFont val="Calibri"/>
        <family val="2"/>
        <scheme val="minor"/>
      </rPr>
      <t>.</t>
    </r>
  </si>
  <si>
    <r>
      <rPr>
        <b/>
        <sz val="10"/>
        <rFont val="Calibri"/>
        <family val="2"/>
        <scheme val="minor"/>
      </rPr>
      <t>Hier ist die beschriebene Tätigkeit einem Projekt bzw. einer anderen Tätigkeit zuzuordnen.</t>
    </r>
    <r>
      <rPr>
        <sz val="10"/>
        <rFont val="Calibri"/>
        <family val="2"/>
        <scheme val="minor"/>
      </rPr>
      <t xml:space="preserve"> Dies erfolgt mittels Eintragen der Projekt-Nr. 1, 2 etc. (siehe Spalte A)</t>
    </r>
  </si>
  <si>
    <t>Gemäß Abschnitt 5.1.2.1.2, Punkt (c) des Förderfähigkeitshandbuchs über die Dokumentation zur Kontrolle muss die Anzahl der Stunden, die für Projekte und andere Tätigkeiten geleistet wurden, der Gesamtzahl der vom Arbeitnehmer geleisteten Stunden entsprechen.</t>
  </si>
  <si>
    <t>Hier sind die für das abzurechnende Projekt, für weitere Projekte und andere Tätigkeiten geleisteten Stunden einzutragen!</t>
  </si>
  <si>
    <r>
      <t xml:space="preserve">Die gegenständliche Vorlage dient </t>
    </r>
    <r>
      <rPr>
        <b/>
        <sz val="10"/>
        <rFont val="Calibri"/>
        <family val="2"/>
        <scheme val="minor"/>
      </rPr>
      <t xml:space="preserve">Projektpartnern, die über </t>
    </r>
    <r>
      <rPr>
        <b/>
        <u/>
        <sz val="10"/>
        <rFont val="Calibri"/>
        <family val="2"/>
        <scheme val="minor"/>
      </rPr>
      <t>kein</t>
    </r>
    <r>
      <rPr>
        <b/>
        <sz val="10"/>
        <rFont val="Calibri"/>
        <family val="2"/>
        <scheme val="minor"/>
      </rPr>
      <t xml:space="preserve"> Zeiterfassungssystem verfügen</t>
    </r>
    <r>
      <rPr>
        <sz val="10"/>
        <rFont val="Calibri"/>
        <family val="2"/>
        <scheme val="minor"/>
      </rPr>
      <t xml:space="preserve">, welches 100 % der Arbeitszeit abdeckt, als Unterstützung. Die Verwendung der Vorlage ist </t>
    </r>
    <r>
      <rPr>
        <b/>
        <sz val="10"/>
        <rFont val="Calibri"/>
        <family val="2"/>
        <scheme val="minor"/>
      </rPr>
      <t>optional</t>
    </r>
    <r>
      <rPr>
        <sz val="10"/>
        <rFont val="Calibri"/>
        <family val="2"/>
        <scheme val="minor"/>
      </rPr>
      <t>, wenn die laut Förderfähigkeitshandbuch erforderlichen Mindestinformationen im eigenen Format / System der Projektpartnerorganisation verfügbar sind.</t>
    </r>
  </si>
  <si>
    <r>
      <t xml:space="preserve">andere Tätigkeit 
</t>
    </r>
    <r>
      <rPr>
        <sz val="9"/>
        <color theme="3"/>
        <rFont val="Calibri"/>
        <family val="2"/>
        <scheme val="minor"/>
      </rPr>
      <t>(nicht Projekt zuordenbar)</t>
    </r>
  </si>
  <si>
    <t>= andere Tätigkeit 
(nicht Projekt zuordenbar)</t>
  </si>
  <si>
    <t>=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</si>
</sst>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h]:mm"/>
    <numFmt numFmtId="165" formatCode="[hh]:mm"/>
    <numFmt numFmtId="166" formatCode="[=0]&quot;&quot;;[h]:mm"/>
    <numFmt numFmtId="167" formatCode="[=0]&quot;&quot;;hh:mm"/>
    <numFmt numFmtId="168" formatCode="hh:mm;@"/>
    <numFmt numFmtId="169" formatCode="ddd\,\ dd\.mm\.yy"/>
  </numFmts>
  <fonts count="24" x14ac:knownFonts="1">
    <font>
      <sz val="11"/>
      <color theme="1"/>
      <name val="Calibri"/>
      <family val="2"/>
      <scheme val="minor"/>
    </font>
    <font>
      <sz val="9"/>
      <color theme="1"/>
      <name val="Calibri"/>
      <family val="2"/>
      <scheme val="minor"/>
    </font>
    <font>
      <b/>
      <sz val="16"/>
      <color theme="3"/>
      <name val="Calibri"/>
      <family val="2"/>
      <scheme val="minor"/>
    </font>
    <font>
      <b/>
      <sz val="10"/>
      <name val="Calibri"/>
      <family val="2"/>
      <scheme val="minor"/>
    </font>
    <font>
      <b/>
      <sz val="9"/>
      <name val="Calibri"/>
      <family val="2"/>
      <scheme val="minor"/>
    </font>
    <font>
      <b/>
      <sz val="10"/>
      <color indexed="10"/>
      <name val="Calibri"/>
      <family val="2"/>
      <scheme val="minor"/>
    </font>
    <font>
      <sz val="10"/>
      <name val="Calibri"/>
      <family val="2"/>
      <scheme val="minor"/>
    </font>
    <font>
      <b/>
      <u/>
      <sz val="10"/>
      <name val="Calibri"/>
      <family val="2"/>
      <scheme val="minor"/>
    </font>
    <font>
      <sz val="10"/>
      <color theme="1"/>
      <name val="Calibri"/>
      <family val="2"/>
      <scheme val="minor"/>
    </font>
    <font>
      <b/>
      <sz val="10"/>
      <color theme="1"/>
      <name val="Calibri"/>
      <family val="2"/>
      <scheme val="minor"/>
    </font>
    <font>
      <sz val="7"/>
      <name val="Calibri"/>
      <family val="2"/>
      <scheme val="minor"/>
    </font>
    <font>
      <b/>
      <sz val="10"/>
      <color theme="3"/>
      <name val="Calibri"/>
      <family val="2"/>
      <scheme val="minor"/>
    </font>
    <font>
      <sz val="9"/>
      <color theme="3"/>
      <name val="Calibri"/>
      <family val="2"/>
      <scheme val="minor"/>
    </font>
    <font>
      <sz val="10"/>
      <color theme="0"/>
      <name val="Calibri"/>
      <family val="2"/>
      <scheme val="minor"/>
    </font>
    <font>
      <b/>
      <sz val="8"/>
      <color theme="3"/>
      <name val="Calibri"/>
      <family val="2"/>
      <scheme val="minor"/>
    </font>
    <font>
      <sz val="11"/>
      <color theme="1"/>
      <name val="Calibri"/>
      <family val="2"/>
      <scheme val="minor"/>
    </font>
    <font>
      <b/>
      <i/>
      <sz val="9"/>
      <color indexed="81"/>
      <name val="Tahoma"/>
      <family val="2"/>
      <charset val="238"/>
    </font>
    <font>
      <sz val="9"/>
      <color indexed="81"/>
      <name val="Tahoma"/>
      <family val="2"/>
      <charset val="238"/>
    </font>
    <font>
      <sz val="10"/>
      <name val="Arial Narrow"/>
      <family val="2"/>
    </font>
    <font>
      <sz val="10"/>
      <color rgb="FFFF0000"/>
      <name val="Calibri"/>
      <family val="2"/>
      <scheme val="minor"/>
    </font>
    <font>
      <sz val="11"/>
      <name val="Calibri"/>
      <family val="2"/>
      <scheme val="minor"/>
    </font>
    <font>
      <b/>
      <sz val="12"/>
      <color rgb="FF003399"/>
      <name val="Calibri"/>
      <family val="2"/>
      <scheme val="minor"/>
    </font>
    <font>
      <b/>
      <sz val="10"/>
      <color theme="7"/>
      <name val="Calibri"/>
      <family val="2"/>
      <scheme val="minor"/>
    </font>
    <font>
      <sz val="9"/>
      <color indexed="81"/>
      <name val="Tahoma"/>
      <family val="2"/>
    </font>
  </fonts>
  <fills count="4">
    <fill>
      <patternFill patternType="none"/>
    </fill>
    <fill>
      <patternFill patternType="gray125"/>
    </fill>
    <fill>
      <patternFill patternType="solid">
        <fgColor rgb="FFD7EAEB"/>
        <bgColor indexed="64"/>
      </patternFill>
    </fill>
    <fill>
      <patternFill patternType="solid">
        <fgColor rgb="FFFDE2D4"/>
        <bgColor indexed="64"/>
      </patternFill>
    </fill>
  </fills>
  <borders count="25">
    <border>
      <left/>
      <right/>
      <top/>
      <bottom/>
      <diagonal/>
    </border>
    <border>
      <left/>
      <right/>
      <top style="thin">
        <color indexed="64"/>
      </top>
      <bottom style="double">
        <color indexed="64"/>
      </bottom>
      <diagonal/>
    </border>
    <border>
      <left/>
      <right/>
      <top style="dotted">
        <color indexed="64"/>
      </top>
      <bottom/>
      <diagonal/>
    </border>
    <border>
      <left/>
      <right/>
      <top/>
      <bottom style="dotted">
        <color indexed="64"/>
      </bottom>
      <diagonal/>
    </border>
    <border>
      <left/>
      <right style="dotted">
        <color theme="3"/>
      </right>
      <top/>
      <bottom style="dotted">
        <color theme="3"/>
      </bottom>
      <diagonal/>
    </border>
    <border>
      <left style="dotted">
        <color theme="3"/>
      </left>
      <right style="dotted">
        <color theme="3"/>
      </right>
      <top/>
      <bottom style="dotted">
        <color theme="3"/>
      </bottom>
      <diagonal/>
    </border>
    <border>
      <left style="dotted">
        <color theme="3"/>
      </left>
      <right/>
      <top/>
      <bottom style="dotted">
        <color theme="3"/>
      </bottom>
      <diagonal/>
    </border>
    <border>
      <left/>
      <right style="dotted">
        <color theme="3"/>
      </right>
      <top style="dotted">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top style="dotted">
        <color theme="3"/>
      </top>
      <bottom style="dotted">
        <color theme="3"/>
      </bottom>
      <diagonal/>
    </border>
    <border>
      <left/>
      <right style="dotted">
        <color theme="3"/>
      </right>
      <top style="dotted">
        <color theme="3"/>
      </top>
      <bottom/>
      <diagonal/>
    </border>
    <border>
      <left style="dotted">
        <color theme="3"/>
      </left>
      <right style="dotted">
        <color theme="3"/>
      </right>
      <top style="dotted">
        <color theme="3"/>
      </top>
      <bottom/>
      <diagonal/>
    </border>
    <border>
      <left style="dotted">
        <color theme="3"/>
      </left>
      <right/>
      <top style="dotted">
        <color theme="3"/>
      </top>
      <bottom/>
      <diagonal/>
    </border>
    <border>
      <left/>
      <right/>
      <top style="thin">
        <color theme="3"/>
      </top>
      <bottom/>
      <diagonal/>
    </border>
    <border>
      <left/>
      <right/>
      <top/>
      <bottom style="thin">
        <color theme="3"/>
      </bottom>
      <diagonal/>
    </border>
    <border>
      <left/>
      <right/>
      <top style="thin">
        <color theme="3"/>
      </top>
      <bottom style="thin">
        <color theme="3"/>
      </bottom>
      <diagonal/>
    </border>
    <border>
      <left style="dotted">
        <color theme="3"/>
      </left>
      <right style="dotted">
        <color theme="3"/>
      </right>
      <top style="thin">
        <color theme="3"/>
      </top>
      <bottom style="dotted">
        <color theme="3"/>
      </bottom>
      <diagonal/>
    </border>
    <border>
      <left style="dotted">
        <color theme="3"/>
      </left>
      <right/>
      <top style="thin">
        <color theme="3"/>
      </top>
      <bottom style="dotted">
        <color theme="3"/>
      </bottom>
      <diagonal/>
    </border>
    <border>
      <left/>
      <right style="dotted">
        <color theme="3"/>
      </right>
      <top style="dotted">
        <color theme="3"/>
      </top>
      <bottom style="thin">
        <color theme="3"/>
      </bottom>
      <diagonal/>
    </border>
    <border>
      <left style="dotted">
        <color theme="3"/>
      </left>
      <right style="dotted">
        <color theme="3"/>
      </right>
      <top style="dotted">
        <color theme="3"/>
      </top>
      <bottom style="thin">
        <color theme="3"/>
      </bottom>
      <diagonal/>
    </border>
    <border>
      <left style="dotted">
        <color theme="3"/>
      </left>
      <right/>
      <top style="dotted">
        <color theme="3"/>
      </top>
      <bottom style="thin">
        <color theme="3"/>
      </bottom>
      <diagonal/>
    </border>
    <border>
      <left style="dotted">
        <color theme="3"/>
      </left>
      <right style="dotted">
        <color theme="3"/>
      </right>
      <top/>
      <bottom style="thin">
        <color theme="3"/>
      </bottom>
      <diagonal/>
    </border>
    <border>
      <left style="dotted">
        <color theme="3"/>
      </left>
      <right style="dotted">
        <color theme="3"/>
      </right>
      <top/>
      <bottom/>
      <diagonal/>
    </border>
    <border>
      <left/>
      <right style="dotted">
        <color theme="3"/>
      </right>
      <top/>
      <bottom style="thin">
        <color theme="3"/>
      </bottom>
      <diagonal/>
    </border>
    <border>
      <left style="dotted">
        <color theme="3"/>
      </left>
      <right/>
      <top/>
      <bottom style="thin">
        <color theme="3"/>
      </bottom>
      <diagonal/>
    </border>
  </borders>
  <cellStyleXfs count="2">
    <xf numFmtId="0" fontId="0" fillId="0" borderId="0"/>
    <xf numFmtId="0" fontId="18" fillId="0" borderId="0"/>
  </cellStyleXfs>
  <cellXfs count="164">
    <xf numFmtId="0" fontId="0" fillId="0" borderId="0" xfId="0"/>
    <xf numFmtId="0" fontId="1" fillId="0" borderId="0" xfId="0" applyFont="1"/>
    <xf numFmtId="0" fontId="2" fillId="0" borderId="0" xfId="0" applyFont="1" applyAlignment="1"/>
    <xf numFmtId="0" fontId="3" fillId="0" borderId="0" xfId="0" applyFont="1" applyAlignment="1">
      <alignment horizontal="left" vertical="center"/>
    </xf>
    <xf numFmtId="1" fontId="3" fillId="0" borderId="0" xfId="0" applyNumberFormat="1" applyFont="1" applyFill="1" applyAlignment="1">
      <alignment horizontal="left" vertical="center"/>
    </xf>
    <xf numFmtId="0" fontId="6" fillId="0" borderId="0" xfId="0" applyFont="1" applyAlignment="1">
      <alignment horizontal="left" vertical="center"/>
    </xf>
    <xf numFmtId="0" fontId="0" fillId="0" borderId="0" xfId="0" applyFont="1"/>
    <xf numFmtId="0" fontId="7" fillId="0" borderId="0" xfId="0" applyFont="1" applyAlignment="1">
      <alignment horizontal="left" vertical="center"/>
    </xf>
    <xf numFmtId="0" fontId="3" fillId="0" borderId="0" xfId="0" applyFont="1" applyFill="1" applyAlignment="1">
      <alignment vertical="center"/>
    </xf>
    <xf numFmtId="0" fontId="4"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horizontal="center" vertical="center" wrapText="1"/>
    </xf>
    <xf numFmtId="0" fontId="8" fillId="0" borderId="0" xfId="0" applyFont="1" applyFill="1" applyAlignment="1">
      <alignment vertical="center" wrapText="1"/>
    </xf>
    <xf numFmtId="0" fontId="3" fillId="0" borderId="0" xfId="0" applyFont="1" applyAlignment="1">
      <alignment vertical="center" wrapText="1"/>
    </xf>
    <xf numFmtId="14" fontId="6" fillId="0" borderId="0" xfId="0" applyNumberFormat="1" applyFont="1" applyFill="1" applyAlignment="1">
      <alignment vertical="center" wrapText="1"/>
    </xf>
    <xf numFmtId="14" fontId="6" fillId="0" borderId="0" xfId="0" applyNumberFormat="1" applyFont="1" applyFill="1" applyAlignment="1">
      <alignment horizontal="center" vertical="center" wrapText="1"/>
    </xf>
    <xf numFmtId="46" fontId="8" fillId="0" borderId="0" xfId="0" applyNumberFormat="1" applyFont="1" applyFill="1" applyAlignment="1">
      <alignment horizontal="center" vertical="center" wrapText="1"/>
    </xf>
    <xf numFmtId="0" fontId="6" fillId="0" borderId="0" xfId="0" applyFont="1" applyAlignment="1">
      <alignment horizontal="right" vertical="center" wrapText="1"/>
    </xf>
    <xf numFmtId="164" fontId="9" fillId="0" borderId="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0" fillId="0" borderId="0" xfId="0" applyFont="1" applyBorder="1" applyAlignment="1">
      <alignment vertical="center" wrapText="1"/>
    </xf>
    <xf numFmtId="0" fontId="8" fillId="3" borderId="0" xfId="0" applyFont="1" applyFill="1" applyAlignment="1">
      <alignment vertical="center" wrapText="1"/>
    </xf>
    <xf numFmtId="14" fontId="6" fillId="3" borderId="0" xfId="0" applyNumberFormat="1" applyFont="1" applyFill="1" applyAlignment="1">
      <alignment vertical="center" wrapText="1"/>
    </xf>
    <xf numFmtId="0" fontId="8" fillId="3" borderId="0" xfId="0" applyFont="1" applyFill="1" applyAlignment="1">
      <alignment horizontal="left" vertical="center" wrapText="1"/>
    </xf>
    <xf numFmtId="20" fontId="8" fillId="3" borderId="0" xfId="0" applyNumberFormat="1" applyFont="1" applyFill="1" applyAlignment="1">
      <alignment horizontal="center" vertical="center" wrapText="1"/>
    </xf>
    <xf numFmtId="0" fontId="6" fillId="0" borderId="4" xfId="0" applyFont="1" applyBorder="1" applyAlignment="1">
      <alignment vertical="center" wrapText="1"/>
    </xf>
    <xf numFmtId="166" fontId="8" fillId="0" borderId="5" xfId="0" applyNumberFormat="1" applyFont="1" applyFill="1" applyBorder="1" applyAlignment="1">
      <alignment horizontal="center" vertical="center" wrapText="1"/>
    </xf>
    <xf numFmtId="165" fontId="8" fillId="0" borderId="6" xfId="0" applyNumberFormat="1" applyFont="1" applyFill="1" applyBorder="1" applyAlignment="1">
      <alignment horizontal="center" vertical="center" wrapText="1"/>
    </xf>
    <xf numFmtId="0" fontId="6" fillId="0" borderId="7" xfId="0" applyFont="1" applyBorder="1" applyAlignment="1">
      <alignment vertical="center" wrapText="1"/>
    </xf>
    <xf numFmtId="166" fontId="8" fillId="0" borderId="8" xfId="0" applyNumberFormat="1"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0" fontId="6" fillId="0" borderId="10" xfId="0" applyFont="1" applyFill="1" applyBorder="1" applyAlignment="1">
      <alignment vertical="center" wrapText="1"/>
    </xf>
    <xf numFmtId="166" fontId="8" fillId="0" borderId="11"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0" fontId="11" fillId="2" borderId="14" xfId="0" applyFont="1" applyFill="1" applyBorder="1" applyAlignment="1">
      <alignment vertical="center" wrapText="1"/>
    </xf>
    <xf numFmtId="0" fontId="9" fillId="0" borderId="15" xfId="0" applyFont="1" applyBorder="1" applyAlignment="1">
      <alignment vertical="center" wrapText="1"/>
    </xf>
    <xf numFmtId="165" fontId="3" fillId="0" borderId="15" xfId="0" applyNumberFormat="1" applyFont="1" applyBorder="1" applyAlignment="1">
      <alignment horizontal="center" vertical="center" wrapText="1"/>
    </xf>
    <xf numFmtId="0" fontId="13"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xf numFmtId="0" fontId="3" fillId="0" borderId="0" xfId="0" applyFont="1" applyAlignment="1">
      <alignment horizontal="center" vertical="center"/>
    </xf>
    <xf numFmtId="14" fontId="5" fillId="0" borderId="0" xfId="0" applyNumberFormat="1"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20" fontId="6" fillId="0" borderId="0" xfId="0" applyNumberFormat="1" applyFont="1" applyAlignment="1">
      <alignment horizontal="center" vertical="center"/>
    </xf>
    <xf numFmtId="0" fontId="13" fillId="0" borderId="0" xfId="0" applyFont="1" applyAlignment="1">
      <alignment horizontal="center" vertical="center"/>
    </xf>
    <xf numFmtId="0" fontId="8" fillId="0" borderId="0" xfId="0" applyFont="1"/>
    <xf numFmtId="164" fontId="6" fillId="0" borderId="1" xfId="0" applyNumberFormat="1"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Font="1" applyFill="1" applyBorder="1" applyAlignment="1">
      <alignment vertical="center" wrapText="1"/>
    </xf>
    <xf numFmtId="167" fontId="6"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Font="1" applyFill="1" applyBorder="1" applyAlignment="1">
      <alignment vertical="center" wrapText="1"/>
    </xf>
    <xf numFmtId="167" fontId="6" fillId="0" borderId="19"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Font="1" applyFill="1" applyBorder="1" applyAlignment="1">
      <alignment vertical="center" wrapText="1"/>
    </xf>
    <xf numFmtId="167" fontId="6" fillId="0" borderId="1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167" fontId="6" fillId="0" borderId="16"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Font="1" applyFill="1" applyBorder="1" applyAlignment="1">
      <alignment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165" fontId="3" fillId="0" borderId="15" xfId="0" applyNumberFormat="1" applyFont="1" applyFill="1" applyBorder="1" applyAlignment="1">
      <alignment horizontal="center" vertical="center" wrapText="1"/>
    </xf>
    <xf numFmtId="168" fontId="3" fillId="0" borderId="0" xfId="0" applyNumberFormat="1" applyFont="1" applyBorder="1" applyAlignment="1">
      <alignment horizontal="left"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166" fontId="6" fillId="0" borderId="13"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4" xfId="0" applyFont="1" applyBorder="1" applyAlignment="1">
      <alignment horizontal="center" vertical="center" wrapText="1"/>
    </xf>
    <xf numFmtId="166" fontId="6" fillId="0" borderId="14"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3" xfId="0" applyFont="1" applyFill="1" applyBorder="1" applyAlignment="1">
      <alignment vertical="center" wrapText="1"/>
    </xf>
    <xf numFmtId="167" fontId="6" fillId="0" borderId="16"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0" borderId="0" xfId="0" applyFont="1" applyAlignment="1">
      <alignment horizontal="right" vertical="center"/>
    </xf>
    <xf numFmtId="0" fontId="6" fillId="0" borderId="14" xfId="0" applyFont="1" applyBorder="1" applyAlignment="1">
      <alignment horizontal="right" vertical="center"/>
    </xf>
    <xf numFmtId="0" fontId="6" fillId="0" borderId="2" xfId="0" applyFont="1" applyBorder="1" applyAlignment="1">
      <alignment horizontal="right" vertical="center"/>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1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5" fillId="0" borderId="0" xfId="0" applyFont="1"/>
    <xf numFmtId="0" fontId="6" fillId="0" borderId="0" xfId="1" applyFont="1" applyAlignment="1" applyProtection="1">
      <alignment horizontal="center" vertical="center" wrapText="1"/>
      <protection hidden="1"/>
    </xf>
    <xf numFmtId="0" fontId="6" fillId="0" borderId="0" xfId="1" applyFont="1" applyAlignment="1" applyProtection="1">
      <protection hidden="1"/>
    </xf>
    <xf numFmtId="0" fontId="19" fillId="0" borderId="0" xfId="1" applyFont="1" applyAlignment="1" applyProtection="1">
      <alignment vertical="top" wrapText="1"/>
      <protection hidden="1"/>
    </xf>
    <xf numFmtId="0" fontId="19" fillId="0" borderId="0" xfId="1" applyFont="1" applyAlignment="1" applyProtection="1">
      <alignment horizontal="left" vertical="top"/>
      <protection hidden="1"/>
    </xf>
    <xf numFmtId="0" fontId="20" fillId="0" borderId="0" xfId="0" applyFont="1"/>
    <xf numFmtId="0" fontId="22" fillId="0" borderId="0" xfId="1" applyFont="1" applyAlignment="1" applyProtection="1">
      <protection hidden="1"/>
    </xf>
    <xf numFmtId="0" fontId="6" fillId="0" borderId="0" xfId="1" applyFont="1" applyAlignment="1" applyProtection="1">
      <alignment vertical="top" wrapText="1"/>
      <protection hidden="1"/>
    </xf>
    <xf numFmtId="0" fontId="6" fillId="0" borderId="0" xfId="1" applyFont="1" applyAlignment="1" applyProtection="1">
      <alignment horizontal="justify" vertical="top"/>
      <protection hidden="1"/>
    </xf>
    <xf numFmtId="0" fontId="3" fillId="0" borderId="0" xfId="1" applyFont="1" applyAlignment="1" applyProtection="1">
      <alignment horizontal="justify" vertical="top"/>
      <protection hidden="1"/>
    </xf>
    <xf numFmtId="0" fontId="3" fillId="0" borderId="0" xfId="1" applyFont="1" applyAlignment="1" applyProtection="1">
      <alignment horizontal="left" vertical="top" wrapText="1"/>
      <protection hidden="1"/>
    </xf>
    <xf numFmtId="14"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1" applyFont="1" applyAlignment="1" applyProtection="1">
      <alignment horizontal="left" vertical="top" wrapText="1"/>
      <protection hidden="1"/>
    </xf>
    <xf numFmtId="0" fontId="6" fillId="0" borderId="0" xfId="1" applyFont="1" applyAlignment="1" applyProtection="1">
      <alignment horizontal="left" vertical="top"/>
      <protection hidden="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 fillId="0" borderId="0" xfId="0" quotePrefix="1" applyFont="1" applyFill="1" applyAlignment="1">
      <alignment vertical="center"/>
    </xf>
    <xf numFmtId="0" fontId="3" fillId="0" borderId="0" xfId="0" applyFont="1" applyAlignment="1">
      <alignment horizontal="right" vertical="center"/>
    </xf>
    <xf numFmtId="1" fontId="6" fillId="0" borderId="0" xfId="0" applyNumberFormat="1" applyFont="1" applyFill="1" applyAlignment="1">
      <alignment horizontal="left" vertical="center"/>
    </xf>
    <xf numFmtId="0" fontId="6" fillId="0" borderId="0" xfId="0" applyFont="1" applyFill="1" applyAlignment="1">
      <alignment horizontal="left" vertical="center"/>
    </xf>
    <xf numFmtId="1" fontId="6" fillId="3" borderId="0" xfId="0" applyNumberFormat="1" applyFont="1" applyFill="1" applyAlignment="1">
      <alignment horizontal="left" vertical="center" wrapText="1"/>
    </xf>
    <xf numFmtId="167" fontId="6" fillId="0" borderId="8"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167" fontId="6" fillId="0" borderId="16" xfId="0" applyNumberFormat="1" applyFont="1" applyFill="1" applyBorder="1" applyAlignment="1">
      <alignment horizontal="center" vertical="center" wrapText="1"/>
    </xf>
    <xf numFmtId="0" fontId="6" fillId="0" borderId="0" xfId="1" applyFont="1" applyAlignment="1" applyProtection="1">
      <alignment horizontal="left" vertical="top" wrapText="1"/>
      <protection hidden="1"/>
    </xf>
    <xf numFmtId="0" fontId="2" fillId="0" borderId="0" xfId="0" applyFont="1" applyAlignment="1">
      <alignment horizontal="center"/>
    </xf>
    <xf numFmtId="0" fontId="6" fillId="0" borderId="0" xfId="1" applyFont="1" applyAlignment="1" applyProtection="1">
      <alignment horizontal="left" vertical="top"/>
      <protection hidden="1"/>
    </xf>
    <xf numFmtId="0" fontId="21" fillId="0" borderId="0" xfId="1" applyFont="1" applyAlignment="1" applyProtection="1">
      <alignment horizontal="left" vertical="top"/>
      <protection hidden="1"/>
    </xf>
    <xf numFmtId="0" fontId="6" fillId="0" borderId="0" xfId="1" applyFont="1" applyAlignment="1" applyProtection="1">
      <alignment horizontal="left" vertical="top" wrapText="1"/>
    </xf>
    <xf numFmtId="167" fontId="6" fillId="0" borderId="16"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0" fontId="11" fillId="2" borderId="14" xfId="0" applyFont="1" applyFill="1" applyBorder="1" applyAlignment="1">
      <alignment horizontal="center" vertical="center"/>
    </xf>
    <xf numFmtId="169" fontId="6" fillId="0" borderId="4" xfId="0" applyNumberFormat="1" applyFont="1" applyFill="1" applyBorder="1" applyAlignment="1">
      <alignment horizontal="left" vertical="center" wrapText="1"/>
    </xf>
    <xf numFmtId="169" fontId="6" fillId="0" borderId="7" xfId="0" applyNumberFormat="1" applyFont="1" applyFill="1" applyBorder="1" applyAlignment="1">
      <alignment horizontal="left" vertical="center" wrapText="1"/>
    </xf>
    <xf numFmtId="169" fontId="6" fillId="0" borderId="18" xfId="0" applyNumberFormat="1" applyFont="1" applyFill="1" applyBorder="1" applyAlignment="1">
      <alignment horizontal="left" vertical="center" wrapText="1"/>
    </xf>
    <xf numFmtId="167" fontId="6" fillId="0" borderId="16" xfId="0" applyNumberFormat="1" applyFont="1" applyFill="1" applyBorder="1" applyAlignment="1" applyProtection="1">
      <alignment horizontal="center" vertical="center" wrapText="1"/>
      <protection locked="0"/>
    </xf>
    <xf numFmtId="167" fontId="6" fillId="0" borderId="8" xfId="0" applyNumberFormat="1" applyFont="1" applyFill="1" applyBorder="1" applyAlignment="1" applyProtection="1">
      <alignment horizontal="center" vertical="center" wrapText="1"/>
      <protection locked="0"/>
    </xf>
    <xf numFmtId="167" fontId="6" fillId="0" borderId="19" xfId="0" applyNumberFormat="1" applyFont="1" applyFill="1" applyBorder="1" applyAlignment="1" applyProtection="1">
      <alignment horizontal="center" vertical="center" wrapText="1"/>
      <protection locked="0"/>
    </xf>
    <xf numFmtId="167" fontId="6" fillId="0" borderId="5" xfId="0" applyNumberFormat="1" applyFont="1" applyFill="1" applyBorder="1" applyAlignment="1" applyProtection="1">
      <alignment horizontal="center" vertical="center" wrapText="1"/>
      <protection locked="0"/>
    </xf>
    <xf numFmtId="167" fontId="6" fillId="0" borderId="11" xfId="0" applyNumberFormat="1" applyFont="1" applyFill="1" applyBorder="1" applyAlignment="1" applyProtection="1">
      <alignment horizontal="center" vertical="center" wrapText="1"/>
      <protection locked="0"/>
    </xf>
    <xf numFmtId="167" fontId="6" fillId="0" borderId="5"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 fillId="3" borderId="0" xfId="0" applyFont="1" applyFill="1" applyAlignment="1">
      <alignment horizontal="left" vertical="center"/>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10" fillId="0" borderId="0" xfId="0" applyFont="1" applyAlignment="1">
      <alignment horizontal="center" vertical="center" wrapText="1"/>
    </xf>
  </cellXfs>
  <cellStyles count="2">
    <cellStyle name="Standard" xfId="0" builtinId="0"/>
    <cellStyle name="Standard 2" xfId="1"/>
  </cellStyles>
  <dxfs count="0"/>
  <tableStyles count="0" defaultTableStyle="TableStyleMedium2" defaultPivotStyle="PivotStyleLight16"/>
  <colors>
    <mruColors>
      <color rgb="FFFDE2D4"/>
      <color rgb="FFD7EAEB"/>
      <color rgb="FFC6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Interreg_ATHU">
  <a:themeElements>
    <a:clrScheme name="Interreg AT-HU">
      <a:dk1>
        <a:srgbClr val="242424"/>
      </a:dk1>
      <a:lt1>
        <a:srgbClr val="FFFFFF"/>
      </a:lt1>
      <a:dk2>
        <a:srgbClr val="007D89"/>
      </a:dk2>
      <a:lt2>
        <a:srgbClr val="D7EAEB"/>
      </a:lt2>
      <a:accent1>
        <a:srgbClr val="A3AD7E"/>
      </a:accent1>
      <a:accent2>
        <a:srgbClr val="DACFA5"/>
      </a:accent2>
      <a:accent3>
        <a:srgbClr val="347193"/>
      </a:accent3>
      <a:accent4>
        <a:srgbClr val="EC643E"/>
      </a:accent4>
      <a:accent5>
        <a:srgbClr val="008BA7"/>
      </a:accent5>
      <a:accent6>
        <a:srgbClr val="F2BA4D"/>
      </a:accent6>
      <a:hlink>
        <a:srgbClr val="EC9038"/>
      </a:hlink>
      <a:folHlink>
        <a:srgbClr val="A3B2C7"/>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Normal="100" workbookViewId="0">
      <selection sqref="A1:C1"/>
    </sheetView>
  </sheetViews>
  <sheetFormatPr baseColWidth="10" defaultColWidth="9.28515625" defaultRowHeight="15" x14ac:dyDescent="0.25"/>
  <cols>
    <col min="1" max="2" width="4.28515625" customWidth="1"/>
    <col min="3" max="3" width="87.28515625" customWidth="1"/>
  </cols>
  <sheetData>
    <row r="1" spans="1:9" ht="21" x14ac:dyDescent="0.35">
      <c r="A1" s="138" t="s">
        <v>72</v>
      </c>
      <c r="B1" s="138"/>
      <c r="C1" s="138"/>
      <c r="D1" s="2"/>
      <c r="E1" s="2"/>
      <c r="F1" s="2"/>
      <c r="G1" s="2"/>
      <c r="H1" s="2"/>
      <c r="I1" s="2"/>
    </row>
    <row r="2" spans="1:9" x14ac:dyDescent="0.25">
      <c r="A2" s="114"/>
      <c r="B2" s="114"/>
      <c r="C2" s="113"/>
      <c r="D2" s="1"/>
      <c r="E2" s="1"/>
      <c r="F2" s="1"/>
      <c r="G2" s="1"/>
      <c r="H2" s="1"/>
    </row>
    <row r="3" spans="1:9" ht="39.950000000000003" customHeight="1" x14ac:dyDescent="0.25">
      <c r="A3" s="141" t="s">
        <v>92</v>
      </c>
      <c r="B3" s="141"/>
      <c r="C3" s="141"/>
      <c r="D3" s="1"/>
      <c r="E3" s="1"/>
      <c r="F3" s="1"/>
      <c r="G3" s="1"/>
      <c r="H3" s="1"/>
    </row>
    <row r="4" spans="1:9" x14ac:dyDescent="0.25">
      <c r="A4" s="114"/>
      <c r="B4" s="114"/>
      <c r="C4" s="113"/>
      <c r="D4" s="1"/>
      <c r="E4" s="1"/>
      <c r="F4" s="1"/>
      <c r="G4" s="1"/>
      <c r="H4" s="1"/>
    </row>
    <row r="5" spans="1:9" ht="15.75" x14ac:dyDescent="0.25">
      <c r="A5" s="140" t="s">
        <v>75</v>
      </c>
      <c r="B5" s="140"/>
      <c r="C5" s="140"/>
      <c r="D5" s="1"/>
      <c r="E5" s="1"/>
      <c r="F5" s="1"/>
      <c r="G5" s="1"/>
      <c r="H5" s="1"/>
    </row>
    <row r="6" spans="1:9" ht="27" customHeight="1" x14ac:dyDescent="0.25">
      <c r="A6" s="137" t="s">
        <v>82</v>
      </c>
      <c r="B6" s="137"/>
      <c r="C6" s="137"/>
      <c r="D6" s="1"/>
      <c r="E6" s="1"/>
      <c r="F6" s="1"/>
      <c r="G6" s="1"/>
      <c r="H6" s="1"/>
    </row>
    <row r="7" spans="1:9" x14ac:dyDescent="0.25">
      <c r="A7" s="125"/>
      <c r="B7" s="125"/>
      <c r="C7" s="125"/>
      <c r="D7" s="1"/>
      <c r="E7" s="1"/>
      <c r="F7" s="1"/>
      <c r="G7" s="1"/>
      <c r="H7" s="1"/>
    </row>
    <row r="8" spans="1:9" x14ac:dyDescent="0.25">
      <c r="A8" s="118" t="s">
        <v>74</v>
      </c>
      <c r="B8" s="117"/>
      <c r="C8" s="113"/>
      <c r="D8" s="1"/>
      <c r="E8" s="1"/>
      <c r="F8" s="1"/>
      <c r="G8" s="1"/>
      <c r="H8" s="1"/>
    </row>
    <row r="9" spans="1:9" ht="44.25" customHeight="1" x14ac:dyDescent="0.25">
      <c r="A9" s="137" t="s">
        <v>83</v>
      </c>
      <c r="B9" s="137"/>
      <c r="C9" s="137"/>
      <c r="D9" s="1"/>
      <c r="E9" s="1"/>
      <c r="F9" s="1"/>
      <c r="G9" s="1"/>
      <c r="H9" s="1"/>
    </row>
    <row r="10" spans="1:9" x14ac:dyDescent="0.25">
      <c r="A10" s="118"/>
      <c r="B10" s="117"/>
      <c r="C10" s="113"/>
      <c r="D10" s="1"/>
      <c r="E10" s="1"/>
      <c r="F10" s="1"/>
      <c r="G10" s="1"/>
      <c r="H10" s="1"/>
    </row>
    <row r="11" spans="1:9" x14ac:dyDescent="0.25">
      <c r="A11" s="118" t="s">
        <v>77</v>
      </c>
      <c r="B11" s="117"/>
      <c r="C11" s="113"/>
      <c r="D11" s="1"/>
      <c r="E11" s="1"/>
      <c r="F11" s="1"/>
      <c r="G11" s="1"/>
      <c r="H11" s="1"/>
    </row>
    <row r="12" spans="1:9" x14ac:dyDescent="0.25">
      <c r="A12" s="119" t="s">
        <v>73</v>
      </c>
      <c r="B12" s="139" t="s">
        <v>57</v>
      </c>
      <c r="C12" s="139"/>
      <c r="D12" s="1"/>
      <c r="E12" s="1"/>
      <c r="F12" s="1"/>
      <c r="G12" s="1"/>
      <c r="H12" s="1"/>
    </row>
    <row r="13" spans="1:9" ht="54" customHeight="1" x14ac:dyDescent="0.25">
      <c r="A13" s="119"/>
      <c r="B13" s="126"/>
      <c r="C13" s="120" t="s">
        <v>84</v>
      </c>
      <c r="D13" s="1"/>
      <c r="E13" s="1"/>
      <c r="F13" s="1"/>
      <c r="G13" s="1"/>
      <c r="H13" s="1"/>
    </row>
    <row r="14" spans="1:9" x14ac:dyDescent="0.25">
      <c r="A14" s="119"/>
      <c r="B14" s="126"/>
      <c r="C14" s="121" t="s">
        <v>85</v>
      </c>
      <c r="D14" s="1"/>
      <c r="E14" s="1"/>
      <c r="F14" s="1"/>
      <c r="G14" s="1"/>
      <c r="H14" s="1"/>
    </row>
    <row r="15" spans="1:9" ht="25.5" x14ac:dyDescent="0.25">
      <c r="A15" s="119"/>
      <c r="B15" s="126"/>
      <c r="C15" s="125" t="s">
        <v>86</v>
      </c>
      <c r="D15" s="1"/>
      <c r="E15" s="1"/>
      <c r="F15" s="1"/>
      <c r="G15" s="1"/>
      <c r="H15" s="1"/>
    </row>
    <row r="16" spans="1:9" ht="39.950000000000003" customHeight="1" x14ac:dyDescent="0.25">
      <c r="A16" s="119"/>
      <c r="B16" s="126"/>
      <c r="C16" s="125" t="s">
        <v>87</v>
      </c>
      <c r="D16" s="1"/>
      <c r="E16" s="1"/>
      <c r="F16" s="1"/>
      <c r="G16" s="1"/>
      <c r="H16" s="1"/>
    </row>
    <row r="17" spans="1:8" x14ac:dyDescent="0.25">
      <c r="A17" s="119" t="s">
        <v>73</v>
      </c>
      <c r="B17" s="139" t="s">
        <v>81</v>
      </c>
      <c r="C17" s="139"/>
      <c r="D17" s="1"/>
      <c r="E17" s="1"/>
      <c r="F17" s="1"/>
      <c r="G17" s="1"/>
      <c r="H17" s="1"/>
    </row>
    <row r="18" spans="1:8" ht="39.950000000000003" customHeight="1" x14ac:dyDescent="0.25">
      <c r="A18" s="119"/>
      <c r="B18" s="126"/>
      <c r="C18" s="125" t="s">
        <v>88</v>
      </c>
      <c r="D18" s="1"/>
      <c r="E18" s="1"/>
      <c r="F18" s="1"/>
      <c r="G18" s="1"/>
      <c r="H18" s="1"/>
    </row>
    <row r="19" spans="1:8" x14ac:dyDescent="0.25">
      <c r="A19" s="119" t="s">
        <v>73</v>
      </c>
      <c r="B19" s="139" t="s">
        <v>79</v>
      </c>
      <c r="C19" s="139"/>
      <c r="D19" s="1"/>
      <c r="E19" s="1"/>
      <c r="F19" s="1"/>
      <c r="G19" s="1"/>
      <c r="H19" s="1"/>
    </row>
    <row r="20" spans="1:8" ht="27" customHeight="1" x14ac:dyDescent="0.25">
      <c r="A20" s="115"/>
      <c r="B20" s="116"/>
      <c r="C20" s="125" t="s">
        <v>89</v>
      </c>
      <c r="D20" s="1"/>
      <c r="E20" s="1"/>
      <c r="F20" s="1"/>
      <c r="G20" s="1"/>
      <c r="H20" s="1"/>
    </row>
    <row r="21" spans="1:8" x14ac:dyDescent="0.25">
      <c r="A21" s="119" t="s">
        <v>73</v>
      </c>
      <c r="B21" s="139" t="s">
        <v>80</v>
      </c>
      <c r="C21" s="139"/>
      <c r="D21" s="1"/>
      <c r="E21" s="1"/>
      <c r="F21" s="1"/>
      <c r="G21" s="1"/>
      <c r="H21" s="1"/>
    </row>
    <row r="22" spans="1:8" ht="39.950000000000003" customHeight="1" x14ac:dyDescent="0.25">
      <c r="A22" s="119"/>
      <c r="B22" s="126"/>
      <c r="C22" s="125" t="s">
        <v>90</v>
      </c>
      <c r="D22" s="1"/>
      <c r="E22" s="1"/>
      <c r="F22" s="1"/>
      <c r="G22" s="1"/>
      <c r="H22" s="1"/>
    </row>
    <row r="23" spans="1:8" ht="27" customHeight="1" x14ac:dyDescent="0.25">
      <c r="A23" s="119"/>
      <c r="B23" s="126"/>
      <c r="C23" s="122" t="s">
        <v>91</v>
      </c>
      <c r="D23" s="1"/>
      <c r="E23" s="1"/>
      <c r="F23" s="1"/>
      <c r="G23" s="1"/>
      <c r="H23" s="1"/>
    </row>
    <row r="24" spans="1:8" x14ac:dyDescent="0.25">
      <c r="A24" s="125"/>
      <c r="B24" s="125"/>
      <c r="C24" s="125"/>
      <c r="D24" s="1"/>
      <c r="E24" s="1"/>
      <c r="F24" s="1"/>
      <c r="G24" s="1"/>
      <c r="H24" s="1"/>
    </row>
    <row r="25" spans="1:8" x14ac:dyDescent="0.25">
      <c r="A25" s="118" t="s">
        <v>78</v>
      </c>
      <c r="B25" s="117"/>
      <c r="C25" s="113"/>
      <c r="D25" s="1"/>
      <c r="E25" s="1"/>
      <c r="F25" s="1"/>
      <c r="G25" s="1"/>
      <c r="H25" s="1"/>
    </row>
    <row r="26" spans="1:8" ht="27" customHeight="1" x14ac:dyDescent="0.25">
      <c r="A26" s="137" t="s">
        <v>76</v>
      </c>
      <c r="B26" s="137"/>
      <c r="C26" s="137"/>
      <c r="D26" s="1"/>
      <c r="E26" s="1"/>
      <c r="F26" s="1"/>
      <c r="G26" s="1"/>
      <c r="H26" s="1"/>
    </row>
    <row r="27" spans="1:8" x14ac:dyDescent="0.25">
      <c r="A27" s="125"/>
      <c r="B27" s="125"/>
      <c r="C27" s="125"/>
      <c r="D27" s="1"/>
      <c r="E27" s="1"/>
      <c r="F27" s="1"/>
      <c r="G27" s="1"/>
      <c r="H27" s="1"/>
    </row>
    <row r="28" spans="1:8" ht="15" customHeight="1" x14ac:dyDescent="0.25">
      <c r="A28" s="112"/>
      <c r="B28" s="112"/>
      <c r="C28" s="112"/>
    </row>
    <row r="29" spans="1:8" x14ac:dyDescent="0.25">
      <c r="A29" s="112"/>
      <c r="B29" s="112"/>
      <c r="C29" s="112"/>
    </row>
    <row r="30" spans="1:8" x14ac:dyDescent="0.25">
      <c r="A30" s="112"/>
      <c r="B30" s="112"/>
      <c r="C30" s="112"/>
    </row>
    <row r="31" spans="1:8" x14ac:dyDescent="0.25">
      <c r="A31" s="112"/>
      <c r="B31" s="112"/>
      <c r="C31" s="112"/>
    </row>
    <row r="32" spans="1:8" x14ac:dyDescent="0.25">
      <c r="A32" s="112"/>
      <c r="B32" s="112"/>
      <c r="C32" s="112"/>
    </row>
  </sheetData>
  <protectedRanges>
    <protectedRange sqref="A3:C3" name="Bereich1_2_2"/>
  </protectedRanges>
  <mergeCells count="10">
    <mergeCell ref="A26:C26"/>
    <mergeCell ref="A1:C1"/>
    <mergeCell ref="A6:C6"/>
    <mergeCell ref="B12:C12"/>
    <mergeCell ref="A5:C5"/>
    <mergeCell ref="A3:C3"/>
    <mergeCell ref="A9:C9"/>
    <mergeCell ref="B17:C17"/>
    <mergeCell ref="B19:C19"/>
    <mergeCell ref="B21:C21"/>
  </mergeCells>
  <printOptions horizontalCentered="1"/>
  <pageMargins left="0.59055118110236227" right="0.59055118110236227" top="1.0629921259842521" bottom="0.74803149606299213" header="0.31496062992125984" footer="0.31496062992125984"/>
  <pageSetup paperSize="9" scale="94" fitToHeight="0" orientation="portrait" r:id="rId1"/>
  <headerFooter>
    <oddHeader>&amp;L&amp;G&amp;R&amp;G</oddHeader>
    <oddFooter>&amp;L&amp;"Calibri,Standard"&amp;K03+000www.interreg-athu.eu&amp;R&amp;"Calibri,Standard"&amp;K03+000/ &amp;P</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activeCell="A17" sqref="A17:A23"/>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1" width="8.28515625" customWidth="1"/>
    <col min="12" max="12" width="8.425781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v>2024</v>
      </c>
      <c r="D3" s="40"/>
      <c r="E3" s="40"/>
      <c r="F3" s="40"/>
      <c r="G3" s="40"/>
      <c r="H3" s="40"/>
      <c r="I3" s="42"/>
      <c r="J3" s="4"/>
      <c r="K3" s="42"/>
      <c r="L3" s="42"/>
    </row>
    <row r="4" spans="1:12" x14ac:dyDescent="0.25">
      <c r="A4" s="3" t="s">
        <v>51</v>
      </c>
      <c r="B4" s="41"/>
      <c r="C4" s="132">
        <v>1</v>
      </c>
      <c r="E4" s="5"/>
      <c r="F4" s="156" t="s">
        <v>56</v>
      </c>
      <c r="G4" s="156"/>
      <c r="H4" s="156"/>
      <c r="I4" s="156"/>
      <c r="J4" s="5"/>
      <c r="K4" s="40"/>
      <c r="L4" s="43"/>
    </row>
    <row r="5" spans="1:12" x14ac:dyDescent="0.25">
      <c r="A5" s="3" t="s">
        <v>32</v>
      </c>
      <c r="B5" s="41"/>
      <c r="C5" s="5" t="s">
        <v>1</v>
      </c>
      <c r="D5" s="5"/>
      <c r="E5" s="5"/>
      <c r="F5" s="5"/>
      <c r="G5" s="5"/>
      <c r="H5" s="5"/>
      <c r="I5" s="44"/>
      <c r="J5" s="5"/>
      <c r="K5" s="40"/>
      <c r="L5" s="44"/>
    </row>
    <row r="6" spans="1:12" ht="15" customHeight="1" x14ac:dyDescent="0.25">
      <c r="A6" s="123"/>
      <c r="B6" s="5"/>
      <c r="C6" s="5"/>
      <c r="D6" s="5"/>
      <c r="E6" s="5"/>
      <c r="F6" s="5"/>
      <c r="G6" s="5"/>
      <c r="H6" s="5"/>
      <c r="I6" s="45" t="s">
        <v>16</v>
      </c>
      <c r="J6" s="40" t="s">
        <v>17</v>
      </c>
      <c r="K6" s="46">
        <v>0.33333333333333331</v>
      </c>
      <c r="L6" s="47">
        <v>1</v>
      </c>
    </row>
    <row r="7" spans="1:12" x14ac:dyDescent="0.25">
      <c r="A7" s="7" t="s">
        <v>18</v>
      </c>
      <c r="B7" s="5"/>
      <c r="C7" s="5"/>
      <c r="D7" s="5"/>
      <c r="E7" s="5"/>
      <c r="F7" s="5"/>
      <c r="G7" s="5"/>
      <c r="H7" s="5"/>
      <c r="I7" s="48"/>
      <c r="J7" s="40" t="s">
        <v>19</v>
      </c>
      <c r="K7" s="46">
        <v>0.33333333333333331</v>
      </c>
      <c r="L7" s="47">
        <v>2</v>
      </c>
    </row>
    <row r="8" spans="1:12" ht="15" customHeight="1" x14ac:dyDescent="0.25">
      <c r="A8" s="130">
        <v>1</v>
      </c>
      <c r="B8" s="129" t="s">
        <v>95</v>
      </c>
      <c r="C8" s="8" t="s">
        <v>67</v>
      </c>
      <c r="D8" s="8"/>
      <c r="E8" s="41"/>
      <c r="F8" s="41"/>
      <c r="G8" s="41"/>
      <c r="H8" s="41"/>
      <c r="I8" s="48"/>
      <c r="J8" s="40" t="s">
        <v>20</v>
      </c>
      <c r="K8" s="46">
        <v>0.33333333333333331</v>
      </c>
      <c r="L8" s="47">
        <v>3</v>
      </c>
    </row>
    <row r="9" spans="1:12" x14ac:dyDescent="0.25">
      <c r="A9" s="130">
        <v>2</v>
      </c>
      <c r="B9" s="129" t="s">
        <v>95</v>
      </c>
      <c r="C9" s="8" t="s">
        <v>68</v>
      </c>
      <c r="D9" s="8"/>
      <c r="E9" s="5"/>
      <c r="F9" s="5"/>
      <c r="G9" s="5"/>
      <c r="H9" s="5"/>
      <c r="I9" s="48"/>
      <c r="J9" s="40" t="s">
        <v>21</v>
      </c>
      <c r="K9" s="46">
        <v>0.33333333333333331</v>
      </c>
      <c r="L9" s="47">
        <v>4</v>
      </c>
    </row>
    <row r="10" spans="1:12" x14ac:dyDescent="0.25">
      <c r="A10" s="130">
        <v>3</v>
      </c>
      <c r="B10" s="129" t="s">
        <v>95</v>
      </c>
      <c r="C10" s="8" t="s">
        <v>0</v>
      </c>
      <c r="D10" s="8"/>
      <c r="E10" s="5"/>
      <c r="F10" s="5"/>
      <c r="G10" s="5"/>
      <c r="H10" s="5"/>
      <c r="I10" s="48"/>
      <c r="J10" s="40" t="s">
        <v>22</v>
      </c>
      <c r="K10" s="46">
        <v>0.22916666666666666</v>
      </c>
      <c r="L10" s="47">
        <v>5</v>
      </c>
    </row>
    <row r="11" spans="1:12" x14ac:dyDescent="0.25">
      <c r="A11" s="130">
        <v>4</v>
      </c>
      <c r="B11" s="129" t="s">
        <v>95</v>
      </c>
      <c r="C11" s="8" t="s">
        <v>0</v>
      </c>
      <c r="D11" s="8"/>
      <c r="E11" s="5"/>
      <c r="F11" s="5"/>
      <c r="G11" s="5"/>
      <c r="H11" s="5"/>
      <c r="I11" s="40"/>
      <c r="J11" s="40" t="s">
        <v>23</v>
      </c>
      <c r="K11" s="46">
        <v>0</v>
      </c>
      <c r="L11" s="47">
        <v>6</v>
      </c>
    </row>
    <row r="12" spans="1:12" x14ac:dyDescent="0.25">
      <c r="A12" s="130">
        <v>5</v>
      </c>
      <c r="B12" s="3" t="s">
        <v>94</v>
      </c>
      <c r="C12" s="5"/>
      <c r="D12" s="5"/>
      <c r="E12" s="5"/>
      <c r="F12" s="5"/>
      <c r="G12" s="5"/>
      <c r="H12" s="5"/>
      <c r="I12" s="40"/>
      <c r="J12" s="40" t="s">
        <v>24</v>
      </c>
      <c r="K12" s="46">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85" t="s">
        <v>28</v>
      </c>
      <c r="C15" s="85" t="s">
        <v>29</v>
      </c>
      <c r="D15" s="85" t="s">
        <v>25</v>
      </c>
      <c r="E15" s="87" t="s">
        <v>26</v>
      </c>
      <c r="F15" s="87" t="s">
        <v>27</v>
      </c>
      <c r="G15" s="127" t="s">
        <v>57</v>
      </c>
      <c r="H15" s="127" t="s">
        <v>69</v>
      </c>
      <c r="I15" s="157" t="s">
        <v>61</v>
      </c>
      <c r="J15" s="53" t="s">
        <v>58</v>
      </c>
      <c r="K15" s="87" t="s">
        <v>59</v>
      </c>
    </row>
    <row r="16" spans="1:12" x14ac:dyDescent="0.25">
      <c r="A16" s="36"/>
      <c r="B16" s="86"/>
      <c r="C16" s="86"/>
      <c r="D16" s="54"/>
      <c r="E16" s="88"/>
      <c r="F16" s="88"/>
      <c r="G16" s="128"/>
      <c r="H16" s="128" t="s">
        <v>70</v>
      </c>
      <c r="I16" s="158"/>
      <c r="J16" s="54" t="s">
        <v>55</v>
      </c>
      <c r="K16" s="88" t="s">
        <v>60</v>
      </c>
    </row>
    <row r="17" spans="1:11" x14ac:dyDescent="0.25">
      <c r="A17" s="146">
        <f>DATE(C3,C4,1)</f>
        <v>45292</v>
      </c>
      <c r="B17" s="152">
        <v>0.3125</v>
      </c>
      <c r="C17" s="152">
        <v>0.66666666666666663</v>
      </c>
      <c r="D17" s="152">
        <v>2.0833333333333332E-2</v>
      </c>
      <c r="E17" s="152">
        <f>IF(C17="","",C17-B17-D17)</f>
        <v>0.33333333333333331</v>
      </c>
      <c r="F17" s="152">
        <f>IF(ISNA(INDEX($J$6:$L$10,MATCH(WEEKDAY($A17,2),$L$6:$L$10,0),1)),0,INDEX($J$6:$L$10,MATCH(WEEKDAY($A17,2),$L$6:$L$10,0),2))</f>
        <v>0.33333333333333331</v>
      </c>
      <c r="G17" s="57" t="s">
        <v>63</v>
      </c>
      <c r="H17" s="107" t="s">
        <v>71</v>
      </c>
      <c r="I17" s="56">
        <v>1</v>
      </c>
      <c r="J17" s="94">
        <v>0.14583333333333334</v>
      </c>
      <c r="K17" s="154">
        <f>SUM(J17:J23)</f>
        <v>0.33333333333333337</v>
      </c>
    </row>
    <row r="18" spans="1:11" x14ac:dyDescent="0.25">
      <c r="A18" s="147"/>
      <c r="B18" s="150"/>
      <c r="C18" s="150"/>
      <c r="D18" s="150"/>
      <c r="E18" s="150"/>
      <c r="F18" s="150"/>
      <c r="G18" s="60" t="s">
        <v>64</v>
      </c>
      <c r="H18" s="108"/>
      <c r="I18" s="59">
        <v>2</v>
      </c>
      <c r="J18" s="92">
        <v>1.7361111111111112E-2</v>
      </c>
      <c r="K18" s="143"/>
    </row>
    <row r="19" spans="1:11" x14ac:dyDescent="0.25">
      <c r="A19" s="147"/>
      <c r="B19" s="150"/>
      <c r="C19" s="150"/>
      <c r="D19" s="150"/>
      <c r="E19" s="150"/>
      <c r="F19" s="150"/>
      <c r="G19" s="60" t="s">
        <v>65</v>
      </c>
      <c r="H19" s="108"/>
      <c r="I19" s="59">
        <v>5</v>
      </c>
      <c r="J19" s="92">
        <v>4.5138888888888888E-2</v>
      </c>
      <c r="K19" s="143"/>
    </row>
    <row r="20" spans="1:11" x14ac:dyDescent="0.25">
      <c r="A20" s="147"/>
      <c r="B20" s="150"/>
      <c r="C20" s="150"/>
      <c r="D20" s="150"/>
      <c r="E20" s="150"/>
      <c r="F20" s="150"/>
      <c r="G20" s="60" t="s">
        <v>66</v>
      </c>
      <c r="H20" s="108"/>
      <c r="I20" s="59">
        <v>2</v>
      </c>
      <c r="J20" s="92">
        <v>0.125</v>
      </c>
      <c r="K20" s="143"/>
    </row>
    <row r="21" spans="1:11" x14ac:dyDescent="0.25">
      <c r="A21" s="147"/>
      <c r="B21" s="150"/>
      <c r="C21" s="150"/>
      <c r="D21" s="150"/>
      <c r="E21" s="150"/>
      <c r="F21" s="150"/>
      <c r="G21" s="60"/>
      <c r="H21" s="108"/>
      <c r="I21" s="59"/>
      <c r="J21" s="92"/>
      <c r="K21" s="143"/>
    </row>
    <row r="22" spans="1:11" x14ac:dyDescent="0.25">
      <c r="A22" s="147"/>
      <c r="B22" s="150"/>
      <c r="C22" s="150"/>
      <c r="D22" s="150"/>
      <c r="E22" s="150"/>
      <c r="F22" s="150"/>
      <c r="G22" s="60"/>
      <c r="H22" s="108"/>
      <c r="I22" s="59"/>
      <c r="J22" s="92"/>
      <c r="K22" s="143"/>
    </row>
    <row r="23" spans="1:11" x14ac:dyDescent="0.25">
      <c r="A23" s="148" t="e">
        <f>DATE(YEAR(#REF!),MONTH(#REF!),1)</f>
        <v>#REF!</v>
      </c>
      <c r="B23" s="151"/>
      <c r="C23" s="151"/>
      <c r="D23" s="151"/>
      <c r="E23" s="151"/>
      <c r="F23" s="151"/>
      <c r="G23" s="63"/>
      <c r="H23" s="109"/>
      <c r="I23" s="62"/>
      <c r="J23" s="93"/>
      <c r="K23" s="144"/>
    </row>
    <row r="24" spans="1:11" x14ac:dyDescent="0.25">
      <c r="A24" s="146">
        <f>A17+1</f>
        <v>45293</v>
      </c>
      <c r="B24" s="152"/>
      <c r="C24" s="152"/>
      <c r="D24" s="152"/>
      <c r="E24" s="152" t="str">
        <f>IF(C24="","",C24-B24-D24)</f>
        <v/>
      </c>
      <c r="F24" s="152">
        <f>IF(ISNA(INDEX($J$6:$L$10,MATCH(WEEKDAY($A24,2),$L$6:$L$10,0),1)),0,INDEX($J$6:$L$10,MATCH(WEEKDAY($A24,2),$L$6:$L$10,0),2))</f>
        <v>0.33333333333333331</v>
      </c>
      <c r="G24" s="57"/>
      <c r="H24" s="107"/>
      <c r="I24" s="56"/>
      <c r="J24" s="94"/>
      <c r="K24" s="154">
        <f>SUM(J24:J30)</f>
        <v>0</v>
      </c>
    </row>
    <row r="25" spans="1:11" x14ac:dyDescent="0.25">
      <c r="A25" s="147"/>
      <c r="B25" s="150"/>
      <c r="C25" s="150"/>
      <c r="D25" s="150"/>
      <c r="E25" s="150"/>
      <c r="F25" s="150"/>
      <c r="G25" s="60"/>
      <c r="H25" s="108"/>
      <c r="I25" s="59"/>
      <c r="J25" s="92"/>
      <c r="K25" s="143"/>
    </row>
    <row r="26" spans="1:11" x14ac:dyDescent="0.25">
      <c r="A26" s="147"/>
      <c r="B26" s="150"/>
      <c r="C26" s="150"/>
      <c r="D26" s="150"/>
      <c r="E26" s="150"/>
      <c r="F26" s="150"/>
      <c r="G26" s="60"/>
      <c r="H26" s="108"/>
      <c r="I26" s="59"/>
      <c r="J26" s="92"/>
      <c r="K26" s="143"/>
    </row>
    <row r="27" spans="1:11" x14ac:dyDescent="0.25">
      <c r="A27" s="147"/>
      <c r="B27" s="150"/>
      <c r="C27" s="150"/>
      <c r="D27" s="150"/>
      <c r="E27" s="150"/>
      <c r="F27" s="150"/>
      <c r="G27" s="60"/>
      <c r="H27" s="108"/>
      <c r="I27" s="59"/>
      <c r="J27" s="92"/>
      <c r="K27" s="143"/>
    </row>
    <row r="28" spans="1:11" x14ac:dyDescent="0.25">
      <c r="A28" s="147"/>
      <c r="B28" s="150"/>
      <c r="C28" s="150"/>
      <c r="D28" s="150"/>
      <c r="E28" s="150"/>
      <c r="F28" s="150"/>
      <c r="G28" s="60"/>
      <c r="H28" s="108"/>
      <c r="I28" s="59"/>
      <c r="J28" s="92"/>
      <c r="K28" s="143"/>
    </row>
    <row r="29" spans="1:11" x14ac:dyDescent="0.25">
      <c r="A29" s="147"/>
      <c r="B29" s="150"/>
      <c r="C29" s="150"/>
      <c r="D29" s="150"/>
      <c r="E29" s="150"/>
      <c r="F29" s="150"/>
      <c r="G29" s="60"/>
      <c r="H29" s="108"/>
      <c r="I29" s="59"/>
      <c r="J29" s="92"/>
      <c r="K29" s="143"/>
    </row>
    <row r="30" spans="1:11" x14ac:dyDescent="0.25">
      <c r="A30" s="148"/>
      <c r="B30" s="153"/>
      <c r="C30" s="153"/>
      <c r="D30" s="153"/>
      <c r="E30" s="153"/>
      <c r="F30" s="153"/>
      <c r="G30" s="66"/>
      <c r="H30" s="110"/>
      <c r="I30" s="65"/>
      <c r="J30" s="95"/>
      <c r="K30" s="155"/>
    </row>
    <row r="31" spans="1:11" x14ac:dyDescent="0.25">
      <c r="A31" s="146">
        <f>A24+1</f>
        <v>45294</v>
      </c>
      <c r="B31" s="149"/>
      <c r="C31" s="149"/>
      <c r="D31" s="149"/>
      <c r="E31" s="149" t="str">
        <f>IF(C31="","",C31-B31-D31)</f>
        <v/>
      </c>
      <c r="F31" s="149">
        <f>IF(ISNA(INDEX($J$6:$L$10,MATCH(WEEKDAY($A31,2),$L$6:$L$10,0),1)),0,INDEX($J$6:$L$10,MATCH(WEEKDAY($A31,2),$L$6:$L$10,0),2))</f>
        <v>0.33333333333333331</v>
      </c>
      <c r="G31" s="69"/>
      <c r="H31" s="111"/>
      <c r="I31" s="68"/>
      <c r="J31" s="91"/>
      <c r="K31" s="142">
        <f>SUM(J31:J37)</f>
        <v>0</v>
      </c>
    </row>
    <row r="32" spans="1:11" ht="15" customHeight="1" x14ac:dyDescent="0.25">
      <c r="A32" s="147"/>
      <c r="B32" s="150"/>
      <c r="C32" s="150"/>
      <c r="D32" s="150"/>
      <c r="E32" s="150"/>
      <c r="F32" s="150"/>
      <c r="G32" s="60"/>
      <c r="H32" s="108"/>
      <c r="I32" s="59"/>
      <c r="J32" s="92"/>
      <c r="K32" s="143"/>
    </row>
    <row r="33" spans="1:11" x14ac:dyDescent="0.25">
      <c r="A33" s="147"/>
      <c r="B33" s="150"/>
      <c r="C33" s="150"/>
      <c r="D33" s="150"/>
      <c r="E33" s="150"/>
      <c r="F33" s="150"/>
      <c r="G33" s="60"/>
      <c r="H33" s="108"/>
      <c r="I33" s="59"/>
      <c r="J33" s="92"/>
      <c r="K33" s="143"/>
    </row>
    <row r="34" spans="1:11" x14ac:dyDescent="0.25">
      <c r="A34" s="147"/>
      <c r="B34" s="150"/>
      <c r="C34" s="150"/>
      <c r="D34" s="150"/>
      <c r="E34" s="150"/>
      <c r="F34" s="150"/>
      <c r="G34" s="60"/>
      <c r="H34" s="108"/>
      <c r="I34" s="59"/>
      <c r="J34" s="92"/>
      <c r="K34" s="143"/>
    </row>
    <row r="35" spans="1:11" x14ac:dyDescent="0.25">
      <c r="A35" s="147"/>
      <c r="B35" s="150"/>
      <c r="C35" s="150"/>
      <c r="D35" s="150"/>
      <c r="E35" s="150"/>
      <c r="F35" s="150"/>
      <c r="G35" s="60"/>
      <c r="H35" s="108"/>
      <c r="I35" s="59"/>
      <c r="J35" s="92"/>
      <c r="K35" s="143"/>
    </row>
    <row r="36" spans="1:11" x14ac:dyDescent="0.25">
      <c r="A36" s="147"/>
      <c r="B36" s="150"/>
      <c r="C36" s="150"/>
      <c r="D36" s="150"/>
      <c r="E36" s="150"/>
      <c r="F36" s="150"/>
      <c r="G36" s="60"/>
      <c r="H36" s="108"/>
      <c r="I36" s="59"/>
      <c r="J36" s="92"/>
      <c r="K36" s="143"/>
    </row>
    <row r="37" spans="1:11" x14ac:dyDescent="0.25">
      <c r="A37" s="148"/>
      <c r="B37" s="151"/>
      <c r="C37" s="151"/>
      <c r="D37" s="151"/>
      <c r="E37" s="151"/>
      <c r="F37" s="151"/>
      <c r="G37" s="63"/>
      <c r="H37" s="109"/>
      <c r="I37" s="62"/>
      <c r="J37" s="93"/>
      <c r="K37" s="144"/>
    </row>
    <row r="38" spans="1:11" x14ac:dyDescent="0.25">
      <c r="A38" s="146">
        <f>A31+1</f>
        <v>45295</v>
      </c>
      <c r="B38" s="152"/>
      <c r="C38" s="152"/>
      <c r="D38" s="152"/>
      <c r="E38" s="152" t="str">
        <f>IF(C38="","",C38-B38-D38)</f>
        <v/>
      </c>
      <c r="F38" s="152">
        <f>IF(ISNA(INDEX($J$6:$L$10,MATCH(WEEKDAY($A38,2),$L$6:$L$10,0),1)),0,INDEX($J$6:$L$10,MATCH(WEEKDAY($A38,2),$L$6:$L$10,0),2))</f>
        <v>0.33333333333333331</v>
      </c>
      <c r="G38" s="57"/>
      <c r="H38" s="107"/>
      <c r="I38" s="56"/>
      <c r="J38" s="94"/>
      <c r="K38" s="154">
        <f>SUM(J38:J44)</f>
        <v>0</v>
      </c>
    </row>
    <row r="39" spans="1:11" x14ac:dyDescent="0.25">
      <c r="A39" s="147"/>
      <c r="B39" s="150"/>
      <c r="C39" s="150"/>
      <c r="D39" s="150"/>
      <c r="E39" s="150"/>
      <c r="F39" s="150"/>
      <c r="G39" s="60"/>
      <c r="H39" s="108"/>
      <c r="I39" s="59"/>
      <c r="J39" s="92"/>
      <c r="K39" s="143"/>
    </row>
    <row r="40" spans="1:11" x14ac:dyDescent="0.25">
      <c r="A40" s="147"/>
      <c r="B40" s="150"/>
      <c r="C40" s="150"/>
      <c r="D40" s="150"/>
      <c r="E40" s="150"/>
      <c r="F40" s="150"/>
      <c r="G40" s="60"/>
      <c r="H40" s="108"/>
      <c r="I40" s="59"/>
      <c r="J40" s="92"/>
      <c r="K40" s="143"/>
    </row>
    <row r="41" spans="1:11" x14ac:dyDescent="0.25">
      <c r="A41" s="147"/>
      <c r="B41" s="150"/>
      <c r="C41" s="150"/>
      <c r="D41" s="150"/>
      <c r="E41" s="150"/>
      <c r="F41" s="150"/>
      <c r="G41" s="60"/>
      <c r="H41" s="108"/>
      <c r="I41" s="59"/>
      <c r="J41" s="92"/>
      <c r="K41" s="143"/>
    </row>
    <row r="42" spans="1:11" x14ac:dyDescent="0.25">
      <c r="A42" s="147"/>
      <c r="B42" s="150"/>
      <c r="C42" s="150"/>
      <c r="D42" s="150"/>
      <c r="E42" s="150"/>
      <c r="F42" s="150"/>
      <c r="G42" s="60"/>
      <c r="H42" s="108"/>
      <c r="I42" s="59"/>
      <c r="J42" s="92"/>
      <c r="K42" s="143"/>
    </row>
    <row r="43" spans="1:11" x14ac:dyDescent="0.25">
      <c r="A43" s="147"/>
      <c r="B43" s="150"/>
      <c r="C43" s="150"/>
      <c r="D43" s="150"/>
      <c r="E43" s="150"/>
      <c r="F43" s="150"/>
      <c r="G43" s="60"/>
      <c r="H43" s="108"/>
      <c r="I43" s="59"/>
      <c r="J43" s="92"/>
      <c r="K43" s="143"/>
    </row>
    <row r="44" spans="1:11" x14ac:dyDescent="0.25">
      <c r="A44" s="148"/>
      <c r="B44" s="153"/>
      <c r="C44" s="153"/>
      <c r="D44" s="153"/>
      <c r="E44" s="153"/>
      <c r="F44" s="153"/>
      <c r="G44" s="66"/>
      <c r="H44" s="110"/>
      <c r="I44" s="65"/>
      <c r="J44" s="95"/>
      <c r="K44" s="155"/>
    </row>
    <row r="45" spans="1:11" x14ac:dyDescent="0.25">
      <c r="A45" s="146">
        <f>A38+1</f>
        <v>45296</v>
      </c>
      <c r="B45" s="149"/>
      <c r="C45" s="149"/>
      <c r="D45" s="149"/>
      <c r="E45" s="149" t="str">
        <f>IF(C45="","",C45-B45-D45)</f>
        <v/>
      </c>
      <c r="F45" s="149">
        <f>IF(ISNA(INDEX($J$6:$L$10,MATCH(WEEKDAY($A45,2),$L$6:$L$10,0),1)),0,INDEX($J$6:$L$10,MATCH(WEEKDAY($A45,2),$L$6:$L$10,0),2))</f>
        <v>0.22916666666666666</v>
      </c>
      <c r="G45" s="69"/>
      <c r="H45" s="111"/>
      <c r="I45" s="68"/>
      <c r="J45" s="91"/>
      <c r="K45" s="142">
        <f>SUM(J45:J51)</f>
        <v>0</v>
      </c>
    </row>
    <row r="46" spans="1:11" x14ac:dyDescent="0.25">
      <c r="A46" s="147"/>
      <c r="B46" s="150"/>
      <c r="C46" s="150"/>
      <c r="D46" s="150"/>
      <c r="E46" s="150"/>
      <c r="F46" s="150"/>
      <c r="G46" s="60"/>
      <c r="H46" s="108"/>
      <c r="I46" s="59"/>
      <c r="J46" s="92"/>
      <c r="K46" s="143"/>
    </row>
    <row r="47" spans="1:11" x14ac:dyDescent="0.25">
      <c r="A47" s="147"/>
      <c r="B47" s="150"/>
      <c r="C47" s="150"/>
      <c r="D47" s="150"/>
      <c r="E47" s="150"/>
      <c r="F47" s="150"/>
      <c r="G47" s="60"/>
      <c r="H47" s="108"/>
      <c r="I47" s="59"/>
      <c r="J47" s="92"/>
      <c r="K47" s="143"/>
    </row>
    <row r="48" spans="1:11" x14ac:dyDescent="0.25">
      <c r="A48" s="147"/>
      <c r="B48" s="150"/>
      <c r="C48" s="150"/>
      <c r="D48" s="150"/>
      <c r="E48" s="150"/>
      <c r="F48" s="150"/>
      <c r="G48" s="60"/>
      <c r="H48" s="108"/>
      <c r="I48" s="59"/>
      <c r="J48" s="92"/>
      <c r="K48" s="143"/>
    </row>
    <row r="49" spans="1:11" x14ac:dyDescent="0.25">
      <c r="A49" s="147"/>
      <c r="B49" s="150"/>
      <c r="C49" s="150"/>
      <c r="D49" s="150"/>
      <c r="E49" s="150"/>
      <c r="F49" s="150"/>
      <c r="G49" s="60"/>
      <c r="H49" s="108"/>
      <c r="I49" s="59"/>
      <c r="J49" s="92"/>
      <c r="K49" s="143"/>
    </row>
    <row r="50" spans="1:11" x14ac:dyDescent="0.25">
      <c r="A50" s="147"/>
      <c r="B50" s="150"/>
      <c r="C50" s="150"/>
      <c r="D50" s="150"/>
      <c r="E50" s="150"/>
      <c r="F50" s="150"/>
      <c r="G50" s="60"/>
      <c r="H50" s="108"/>
      <c r="I50" s="59"/>
      <c r="J50" s="92"/>
      <c r="K50" s="143"/>
    </row>
    <row r="51" spans="1:11" x14ac:dyDescent="0.25">
      <c r="A51" s="148"/>
      <c r="B51" s="151"/>
      <c r="C51" s="151"/>
      <c r="D51" s="151"/>
      <c r="E51" s="151"/>
      <c r="F51" s="151"/>
      <c r="G51" s="63"/>
      <c r="H51" s="109"/>
      <c r="I51" s="62"/>
      <c r="J51" s="93"/>
      <c r="K51" s="144"/>
    </row>
    <row r="52" spans="1:11" x14ac:dyDescent="0.25">
      <c r="A52" s="146">
        <f>A45+1</f>
        <v>45297</v>
      </c>
      <c r="B52" s="152"/>
      <c r="C52" s="152"/>
      <c r="D52" s="152"/>
      <c r="E52" s="152" t="str">
        <f>IF(C52="","",C52-B52-D52)</f>
        <v/>
      </c>
      <c r="F52" s="152">
        <f>IF(ISNA(INDEX($J$6:$L$10,MATCH(WEEKDAY($A52,2),$L$6:$L$10,0),1)),0,INDEX($J$6:$L$10,MATCH(WEEKDAY($A52,2),$L$6:$L$10,0),2))</f>
        <v>0</v>
      </c>
      <c r="G52" s="57"/>
      <c r="H52" s="107"/>
      <c r="I52" s="56"/>
      <c r="J52" s="94"/>
      <c r="K52" s="154">
        <f>SUM(J52:J58)</f>
        <v>0</v>
      </c>
    </row>
    <row r="53" spans="1:11" x14ac:dyDescent="0.25">
      <c r="A53" s="147"/>
      <c r="B53" s="150"/>
      <c r="C53" s="150"/>
      <c r="D53" s="150"/>
      <c r="E53" s="150"/>
      <c r="F53" s="150"/>
      <c r="G53" s="60"/>
      <c r="H53" s="108"/>
      <c r="I53" s="59"/>
      <c r="J53" s="92"/>
      <c r="K53" s="143"/>
    </row>
    <row r="54" spans="1:11" x14ac:dyDescent="0.25">
      <c r="A54" s="147"/>
      <c r="B54" s="150"/>
      <c r="C54" s="150"/>
      <c r="D54" s="150"/>
      <c r="E54" s="150"/>
      <c r="F54" s="150"/>
      <c r="G54" s="60"/>
      <c r="H54" s="108"/>
      <c r="I54" s="59"/>
      <c r="J54" s="92"/>
      <c r="K54" s="143"/>
    </row>
    <row r="55" spans="1:11" x14ac:dyDescent="0.25">
      <c r="A55" s="147"/>
      <c r="B55" s="150"/>
      <c r="C55" s="150"/>
      <c r="D55" s="150"/>
      <c r="E55" s="150"/>
      <c r="F55" s="150"/>
      <c r="G55" s="60"/>
      <c r="H55" s="108"/>
      <c r="I55" s="59"/>
      <c r="J55" s="92"/>
      <c r="K55" s="143"/>
    </row>
    <row r="56" spans="1:11" x14ac:dyDescent="0.25">
      <c r="A56" s="147"/>
      <c r="B56" s="150"/>
      <c r="C56" s="150"/>
      <c r="D56" s="150"/>
      <c r="E56" s="150"/>
      <c r="F56" s="150"/>
      <c r="G56" s="60"/>
      <c r="H56" s="108"/>
      <c r="I56" s="59"/>
      <c r="J56" s="92"/>
      <c r="K56" s="143"/>
    </row>
    <row r="57" spans="1:11" x14ac:dyDescent="0.25">
      <c r="A57" s="147"/>
      <c r="B57" s="150"/>
      <c r="C57" s="150"/>
      <c r="D57" s="150"/>
      <c r="E57" s="150"/>
      <c r="F57" s="150"/>
      <c r="G57" s="60"/>
      <c r="H57" s="108"/>
      <c r="I57" s="59"/>
      <c r="J57" s="92"/>
      <c r="K57" s="143"/>
    </row>
    <row r="58" spans="1:11" x14ac:dyDescent="0.25">
      <c r="A58" s="148"/>
      <c r="B58" s="153"/>
      <c r="C58" s="153"/>
      <c r="D58" s="153"/>
      <c r="E58" s="153"/>
      <c r="F58" s="153"/>
      <c r="G58" s="66"/>
      <c r="H58" s="110"/>
      <c r="I58" s="65"/>
      <c r="J58" s="95"/>
      <c r="K58" s="155"/>
    </row>
    <row r="59" spans="1:11" x14ac:dyDescent="0.25">
      <c r="A59" s="146">
        <f>A52+1</f>
        <v>45298</v>
      </c>
      <c r="B59" s="149"/>
      <c r="C59" s="149"/>
      <c r="D59" s="149"/>
      <c r="E59" s="149" t="str">
        <f>IF(C59="","",C59-B59-D59)</f>
        <v/>
      </c>
      <c r="F59" s="149">
        <f>IF(ISNA(INDEX($J$6:$L$10,MATCH(WEEKDAY($A59,2),$L$6:$L$10,0),1)),0,INDEX($J$6:$L$10,MATCH(WEEKDAY($A59,2),$L$6:$L$10,0),2))</f>
        <v>0</v>
      </c>
      <c r="G59" s="69"/>
      <c r="H59" s="111"/>
      <c r="I59" s="68"/>
      <c r="J59" s="91"/>
      <c r="K59" s="142">
        <f>SUM(J59:J65)</f>
        <v>0</v>
      </c>
    </row>
    <row r="60" spans="1:11" x14ac:dyDescent="0.25">
      <c r="A60" s="147"/>
      <c r="B60" s="150"/>
      <c r="C60" s="150"/>
      <c r="D60" s="150"/>
      <c r="E60" s="150"/>
      <c r="F60" s="150"/>
      <c r="G60" s="60"/>
      <c r="H60" s="108"/>
      <c r="I60" s="59"/>
      <c r="J60" s="92"/>
      <c r="K60" s="143"/>
    </row>
    <row r="61" spans="1:11" x14ac:dyDescent="0.25">
      <c r="A61" s="147"/>
      <c r="B61" s="150"/>
      <c r="C61" s="150"/>
      <c r="D61" s="150"/>
      <c r="E61" s="150"/>
      <c r="F61" s="150"/>
      <c r="G61" s="60"/>
      <c r="H61" s="108"/>
      <c r="I61" s="59"/>
      <c r="J61" s="92"/>
      <c r="K61" s="143"/>
    </row>
    <row r="62" spans="1:11" x14ac:dyDescent="0.25">
      <c r="A62" s="147"/>
      <c r="B62" s="150"/>
      <c r="C62" s="150"/>
      <c r="D62" s="150"/>
      <c r="E62" s="150"/>
      <c r="F62" s="150"/>
      <c r="G62" s="60"/>
      <c r="H62" s="108"/>
      <c r="I62" s="59"/>
      <c r="J62" s="92"/>
      <c r="K62" s="143"/>
    </row>
    <row r="63" spans="1:11" x14ac:dyDescent="0.25">
      <c r="A63" s="147"/>
      <c r="B63" s="150"/>
      <c r="C63" s="150"/>
      <c r="D63" s="150"/>
      <c r="E63" s="150"/>
      <c r="F63" s="150"/>
      <c r="G63" s="60"/>
      <c r="H63" s="108"/>
      <c r="I63" s="59"/>
      <c r="J63" s="92"/>
      <c r="K63" s="143"/>
    </row>
    <row r="64" spans="1:11" x14ac:dyDescent="0.25">
      <c r="A64" s="147"/>
      <c r="B64" s="150"/>
      <c r="C64" s="150"/>
      <c r="D64" s="150"/>
      <c r="E64" s="150"/>
      <c r="F64" s="150"/>
      <c r="G64" s="60"/>
      <c r="H64" s="108"/>
      <c r="I64" s="59"/>
      <c r="J64" s="92"/>
      <c r="K64" s="143"/>
    </row>
    <row r="65" spans="1:11" x14ac:dyDescent="0.25">
      <c r="A65" s="148"/>
      <c r="B65" s="151"/>
      <c r="C65" s="151"/>
      <c r="D65" s="151"/>
      <c r="E65" s="151"/>
      <c r="F65" s="151"/>
      <c r="G65" s="63"/>
      <c r="H65" s="109"/>
      <c r="I65" s="62"/>
      <c r="J65" s="93"/>
      <c r="K65" s="144"/>
    </row>
    <row r="66" spans="1:11" x14ac:dyDescent="0.25">
      <c r="A66" s="146">
        <f>A59+1</f>
        <v>45299</v>
      </c>
      <c r="B66" s="152"/>
      <c r="C66" s="152"/>
      <c r="D66" s="152"/>
      <c r="E66" s="152" t="str">
        <f>IF(C66="","",C66-B66-D66)</f>
        <v/>
      </c>
      <c r="F66" s="152">
        <f>IF(ISNA(INDEX($J$6:$L$10,MATCH(WEEKDAY($A66,2),$L$6:$L$10,0),1)),0,INDEX($J$6:$L$10,MATCH(WEEKDAY($A66,2),$L$6:$L$10,0),2))</f>
        <v>0.33333333333333331</v>
      </c>
      <c r="G66" s="57"/>
      <c r="H66" s="107"/>
      <c r="I66" s="56"/>
      <c r="J66" s="94"/>
      <c r="K66" s="154">
        <f>SUM(J66:J72)</f>
        <v>0</v>
      </c>
    </row>
    <row r="67" spans="1:11" x14ac:dyDescent="0.25">
      <c r="A67" s="147"/>
      <c r="B67" s="150"/>
      <c r="C67" s="150"/>
      <c r="D67" s="150"/>
      <c r="E67" s="150"/>
      <c r="F67" s="150"/>
      <c r="G67" s="60"/>
      <c r="H67" s="108"/>
      <c r="I67" s="59"/>
      <c r="J67" s="92"/>
      <c r="K67" s="143"/>
    </row>
    <row r="68" spans="1:11" x14ac:dyDescent="0.25">
      <c r="A68" s="147"/>
      <c r="B68" s="150"/>
      <c r="C68" s="150"/>
      <c r="D68" s="150"/>
      <c r="E68" s="150"/>
      <c r="F68" s="150"/>
      <c r="G68" s="60"/>
      <c r="H68" s="108"/>
      <c r="I68" s="59"/>
      <c r="J68" s="92"/>
      <c r="K68" s="143"/>
    </row>
    <row r="69" spans="1:11" x14ac:dyDescent="0.25">
      <c r="A69" s="147"/>
      <c r="B69" s="150"/>
      <c r="C69" s="150"/>
      <c r="D69" s="150"/>
      <c r="E69" s="150"/>
      <c r="F69" s="150"/>
      <c r="G69" s="60"/>
      <c r="H69" s="108"/>
      <c r="I69" s="59"/>
      <c r="J69" s="92"/>
      <c r="K69" s="143"/>
    </row>
    <row r="70" spans="1:11" x14ac:dyDescent="0.25">
      <c r="A70" s="147"/>
      <c r="B70" s="150"/>
      <c r="C70" s="150"/>
      <c r="D70" s="150"/>
      <c r="E70" s="150"/>
      <c r="F70" s="150"/>
      <c r="G70" s="60"/>
      <c r="H70" s="108"/>
      <c r="I70" s="59"/>
      <c r="J70" s="92"/>
      <c r="K70" s="143"/>
    </row>
    <row r="71" spans="1:11" x14ac:dyDescent="0.25">
      <c r="A71" s="147"/>
      <c r="B71" s="150"/>
      <c r="C71" s="150"/>
      <c r="D71" s="150"/>
      <c r="E71" s="150"/>
      <c r="F71" s="150"/>
      <c r="G71" s="60"/>
      <c r="H71" s="108"/>
      <c r="I71" s="59"/>
      <c r="J71" s="92"/>
      <c r="K71" s="143"/>
    </row>
    <row r="72" spans="1:11" x14ac:dyDescent="0.25">
      <c r="A72" s="148"/>
      <c r="B72" s="153"/>
      <c r="C72" s="153"/>
      <c r="D72" s="153"/>
      <c r="E72" s="153"/>
      <c r="F72" s="153"/>
      <c r="G72" s="66"/>
      <c r="H72" s="110"/>
      <c r="I72" s="65"/>
      <c r="J72" s="95"/>
      <c r="K72" s="155"/>
    </row>
    <row r="73" spans="1:11" x14ac:dyDescent="0.25">
      <c r="A73" s="146">
        <f>A66+1</f>
        <v>45300</v>
      </c>
      <c r="B73" s="149"/>
      <c r="C73" s="149"/>
      <c r="D73" s="149"/>
      <c r="E73" s="149" t="str">
        <f>IF(C73="","",C73-B73-D73)</f>
        <v/>
      </c>
      <c r="F73" s="149">
        <f>IF(ISNA(INDEX($J$6:$L$10,MATCH(WEEKDAY($A73,2),$L$6:$L$10,0),1)),0,INDEX($J$6:$L$10,MATCH(WEEKDAY($A73,2),$L$6:$L$10,0),2))</f>
        <v>0.33333333333333331</v>
      </c>
      <c r="G73" s="69"/>
      <c r="H73" s="111"/>
      <c r="I73" s="68"/>
      <c r="J73" s="91"/>
      <c r="K73" s="142">
        <f>SUM(J73:J79)</f>
        <v>0</v>
      </c>
    </row>
    <row r="74" spans="1:11" x14ac:dyDescent="0.25">
      <c r="A74" s="147"/>
      <c r="B74" s="150"/>
      <c r="C74" s="150"/>
      <c r="D74" s="150"/>
      <c r="E74" s="150"/>
      <c r="F74" s="150"/>
      <c r="G74" s="60"/>
      <c r="H74" s="108"/>
      <c r="I74" s="59"/>
      <c r="J74" s="92"/>
      <c r="K74" s="143"/>
    </row>
    <row r="75" spans="1:11" x14ac:dyDescent="0.25">
      <c r="A75" s="147"/>
      <c r="B75" s="150"/>
      <c r="C75" s="150"/>
      <c r="D75" s="150"/>
      <c r="E75" s="150"/>
      <c r="F75" s="150"/>
      <c r="G75" s="60"/>
      <c r="H75" s="108"/>
      <c r="I75" s="59"/>
      <c r="J75" s="92"/>
      <c r="K75" s="143"/>
    </row>
    <row r="76" spans="1:11" x14ac:dyDescent="0.25">
      <c r="A76" s="147"/>
      <c r="B76" s="150"/>
      <c r="C76" s="150"/>
      <c r="D76" s="150"/>
      <c r="E76" s="150"/>
      <c r="F76" s="150"/>
      <c r="G76" s="60"/>
      <c r="H76" s="108"/>
      <c r="I76" s="59"/>
      <c r="J76" s="92"/>
      <c r="K76" s="143"/>
    </row>
    <row r="77" spans="1:11" x14ac:dyDescent="0.25">
      <c r="A77" s="147"/>
      <c r="B77" s="150"/>
      <c r="C77" s="150"/>
      <c r="D77" s="150"/>
      <c r="E77" s="150"/>
      <c r="F77" s="150"/>
      <c r="G77" s="60"/>
      <c r="H77" s="108"/>
      <c r="I77" s="59"/>
      <c r="J77" s="92"/>
      <c r="K77" s="143"/>
    </row>
    <row r="78" spans="1:11" x14ac:dyDescent="0.25">
      <c r="A78" s="147"/>
      <c r="B78" s="150"/>
      <c r="C78" s="150"/>
      <c r="D78" s="150"/>
      <c r="E78" s="150"/>
      <c r="F78" s="150"/>
      <c r="G78" s="60"/>
      <c r="H78" s="108"/>
      <c r="I78" s="59"/>
      <c r="J78" s="92"/>
      <c r="K78" s="143"/>
    </row>
    <row r="79" spans="1:11" x14ac:dyDescent="0.25">
      <c r="A79" s="148"/>
      <c r="B79" s="151"/>
      <c r="C79" s="151"/>
      <c r="D79" s="151"/>
      <c r="E79" s="151"/>
      <c r="F79" s="151"/>
      <c r="G79" s="63"/>
      <c r="H79" s="109"/>
      <c r="I79" s="62"/>
      <c r="J79" s="93"/>
      <c r="K79" s="144"/>
    </row>
    <row r="80" spans="1:11" x14ac:dyDescent="0.25">
      <c r="A80" s="146">
        <f>A73+1</f>
        <v>45301</v>
      </c>
      <c r="B80" s="152"/>
      <c r="C80" s="152"/>
      <c r="D80" s="152"/>
      <c r="E80" s="152" t="str">
        <f>IF(C80="","",C80-B80-D80)</f>
        <v/>
      </c>
      <c r="F80" s="152">
        <f>IF(ISNA(INDEX($J$6:$L$10,MATCH(WEEKDAY($A80,2),$L$6:$L$10,0),1)),0,INDEX($J$6:$L$10,MATCH(WEEKDAY($A80,2),$L$6:$L$10,0),2))</f>
        <v>0.33333333333333331</v>
      </c>
      <c r="G80" s="57"/>
      <c r="H80" s="107"/>
      <c r="I80" s="56"/>
      <c r="J80" s="94"/>
      <c r="K80" s="154">
        <f>SUM(J80:J86)</f>
        <v>0</v>
      </c>
    </row>
    <row r="81" spans="1:11" x14ac:dyDescent="0.25">
      <c r="A81" s="147"/>
      <c r="B81" s="150"/>
      <c r="C81" s="150"/>
      <c r="D81" s="150"/>
      <c r="E81" s="150"/>
      <c r="F81" s="150"/>
      <c r="G81" s="60"/>
      <c r="H81" s="108"/>
      <c r="I81" s="59"/>
      <c r="J81" s="92"/>
      <c r="K81" s="143"/>
    </row>
    <row r="82" spans="1:11" x14ac:dyDescent="0.25">
      <c r="A82" s="147"/>
      <c r="B82" s="150"/>
      <c r="C82" s="150"/>
      <c r="D82" s="150"/>
      <c r="E82" s="150"/>
      <c r="F82" s="150"/>
      <c r="G82" s="60"/>
      <c r="H82" s="108"/>
      <c r="I82" s="59"/>
      <c r="J82" s="92"/>
      <c r="K82" s="143"/>
    </row>
    <row r="83" spans="1:11" x14ac:dyDescent="0.25">
      <c r="A83" s="147"/>
      <c r="B83" s="150"/>
      <c r="C83" s="150"/>
      <c r="D83" s="150"/>
      <c r="E83" s="150"/>
      <c r="F83" s="150"/>
      <c r="G83" s="60"/>
      <c r="H83" s="108"/>
      <c r="I83" s="59"/>
      <c r="J83" s="92"/>
      <c r="K83" s="143"/>
    </row>
    <row r="84" spans="1:11" x14ac:dyDescent="0.25">
      <c r="A84" s="147"/>
      <c r="B84" s="150"/>
      <c r="C84" s="150"/>
      <c r="D84" s="150"/>
      <c r="E84" s="150"/>
      <c r="F84" s="150"/>
      <c r="G84" s="60"/>
      <c r="H84" s="108"/>
      <c r="I84" s="59"/>
      <c r="J84" s="92"/>
      <c r="K84" s="143"/>
    </row>
    <row r="85" spans="1:11" x14ac:dyDescent="0.25">
      <c r="A85" s="147"/>
      <c r="B85" s="150"/>
      <c r="C85" s="150"/>
      <c r="D85" s="150"/>
      <c r="E85" s="150"/>
      <c r="F85" s="150"/>
      <c r="G85" s="60"/>
      <c r="H85" s="108"/>
      <c r="I85" s="59"/>
      <c r="J85" s="92"/>
      <c r="K85" s="143"/>
    </row>
    <row r="86" spans="1:11" x14ac:dyDescent="0.25">
      <c r="A86" s="148"/>
      <c r="B86" s="153"/>
      <c r="C86" s="153"/>
      <c r="D86" s="153"/>
      <c r="E86" s="153"/>
      <c r="F86" s="153"/>
      <c r="G86" s="66"/>
      <c r="H86" s="110"/>
      <c r="I86" s="65"/>
      <c r="J86" s="95"/>
      <c r="K86" s="155"/>
    </row>
    <row r="87" spans="1:11" x14ac:dyDescent="0.25">
      <c r="A87" s="146">
        <f>A80+1</f>
        <v>45302</v>
      </c>
      <c r="B87" s="149"/>
      <c r="C87" s="149"/>
      <c r="D87" s="149"/>
      <c r="E87" s="149" t="str">
        <f>IF(C87="","",C87-B87-D87)</f>
        <v/>
      </c>
      <c r="F87" s="149">
        <f>IF(ISNA(INDEX($J$6:$L$10,MATCH(WEEKDAY($A87,2),$L$6:$L$10,0),1)),0,INDEX($J$6:$L$10,MATCH(WEEKDAY($A87,2),$L$6:$L$10,0),2))</f>
        <v>0.33333333333333331</v>
      </c>
      <c r="G87" s="69"/>
      <c r="H87" s="111"/>
      <c r="I87" s="68"/>
      <c r="J87" s="91"/>
      <c r="K87" s="142">
        <f>SUM(J87:J93)</f>
        <v>0</v>
      </c>
    </row>
    <row r="88" spans="1:11" x14ac:dyDescent="0.25">
      <c r="A88" s="147"/>
      <c r="B88" s="150"/>
      <c r="C88" s="150"/>
      <c r="D88" s="150"/>
      <c r="E88" s="150"/>
      <c r="F88" s="150"/>
      <c r="G88" s="60"/>
      <c r="H88" s="108"/>
      <c r="I88" s="59"/>
      <c r="J88" s="92"/>
      <c r="K88" s="143"/>
    </row>
    <row r="89" spans="1:11" x14ac:dyDescent="0.25">
      <c r="A89" s="147"/>
      <c r="B89" s="150"/>
      <c r="C89" s="150"/>
      <c r="D89" s="150"/>
      <c r="E89" s="150"/>
      <c r="F89" s="150"/>
      <c r="G89" s="60"/>
      <c r="H89" s="108"/>
      <c r="I89" s="59"/>
      <c r="J89" s="92"/>
      <c r="K89" s="143"/>
    </row>
    <row r="90" spans="1:11" x14ac:dyDescent="0.25">
      <c r="A90" s="147"/>
      <c r="B90" s="150"/>
      <c r="C90" s="150"/>
      <c r="D90" s="150"/>
      <c r="E90" s="150"/>
      <c r="F90" s="150"/>
      <c r="G90" s="60"/>
      <c r="H90" s="108"/>
      <c r="I90" s="59"/>
      <c r="J90" s="92"/>
      <c r="K90" s="143"/>
    </row>
    <row r="91" spans="1:11" x14ac:dyDescent="0.25">
      <c r="A91" s="147"/>
      <c r="B91" s="150"/>
      <c r="C91" s="150"/>
      <c r="D91" s="150"/>
      <c r="E91" s="150"/>
      <c r="F91" s="150"/>
      <c r="G91" s="60"/>
      <c r="H91" s="108"/>
      <c r="I91" s="59"/>
      <c r="J91" s="92"/>
      <c r="K91" s="143"/>
    </row>
    <row r="92" spans="1:11" x14ac:dyDescent="0.25">
      <c r="A92" s="147"/>
      <c r="B92" s="150"/>
      <c r="C92" s="150"/>
      <c r="D92" s="150"/>
      <c r="E92" s="150"/>
      <c r="F92" s="150"/>
      <c r="G92" s="60"/>
      <c r="H92" s="108"/>
      <c r="I92" s="59"/>
      <c r="J92" s="92"/>
      <c r="K92" s="143"/>
    </row>
    <row r="93" spans="1:11" x14ac:dyDescent="0.25">
      <c r="A93" s="148"/>
      <c r="B93" s="151"/>
      <c r="C93" s="151"/>
      <c r="D93" s="151"/>
      <c r="E93" s="151"/>
      <c r="F93" s="151"/>
      <c r="G93" s="63"/>
      <c r="H93" s="109"/>
      <c r="I93" s="62"/>
      <c r="J93" s="93"/>
      <c r="K93" s="144"/>
    </row>
    <row r="94" spans="1:11" x14ac:dyDescent="0.25">
      <c r="A94" s="146">
        <f>A87+1</f>
        <v>45303</v>
      </c>
      <c r="B94" s="152"/>
      <c r="C94" s="152"/>
      <c r="D94" s="152"/>
      <c r="E94" s="152" t="str">
        <f>IF(C94="","",C94-B94-D94)</f>
        <v/>
      </c>
      <c r="F94" s="152">
        <f>IF(ISNA(INDEX($J$6:$L$10,MATCH(WEEKDAY($A94,2),$L$6:$L$10,0),1)),0,INDEX($J$6:$L$10,MATCH(WEEKDAY($A94,2),$L$6:$L$10,0),2))</f>
        <v>0.22916666666666666</v>
      </c>
      <c r="G94" s="57"/>
      <c r="H94" s="107"/>
      <c r="I94" s="56"/>
      <c r="J94" s="94"/>
      <c r="K94" s="154">
        <f>SUM(J94:J100)</f>
        <v>0</v>
      </c>
    </row>
    <row r="95" spans="1:11" x14ac:dyDescent="0.25">
      <c r="A95" s="147"/>
      <c r="B95" s="150"/>
      <c r="C95" s="150"/>
      <c r="D95" s="150"/>
      <c r="E95" s="150"/>
      <c r="F95" s="150"/>
      <c r="G95" s="60"/>
      <c r="H95" s="108"/>
      <c r="I95" s="59"/>
      <c r="J95" s="92"/>
      <c r="K95" s="143"/>
    </row>
    <row r="96" spans="1:11" x14ac:dyDescent="0.25">
      <c r="A96" s="147"/>
      <c r="B96" s="150"/>
      <c r="C96" s="150"/>
      <c r="D96" s="150"/>
      <c r="E96" s="150"/>
      <c r="F96" s="150"/>
      <c r="G96" s="60"/>
      <c r="H96" s="108"/>
      <c r="I96" s="59"/>
      <c r="J96" s="92"/>
      <c r="K96" s="143"/>
    </row>
    <row r="97" spans="1:11" x14ac:dyDescent="0.25">
      <c r="A97" s="147"/>
      <c r="B97" s="150"/>
      <c r="C97" s="150"/>
      <c r="D97" s="150"/>
      <c r="E97" s="150"/>
      <c r="F97" s="150"/>
      <c r="G97" s="60"/>
      <c r="H97" s="108"/>
      <c r="I97" s="59"/>
      <c r="J97" s="92"/>
      <c r="K97" s="143"/>
    </row>
    <row r="98" spans="1:11" x14ac:dyDescent="0.25">
      <c r="A98" s="147"/>
      <c r="B98" s="150"/>
      <c r="C98" s="150"/>
      <c r="D98" s="150"/>
      <c r="E98" s="150"/>
      <c r="F98" s="150"/>
      <c r="G98" s="60"/>
      <c r="H98" s="108"/>
      <c r="I98" s="59"/>
      <c r="J98" s="92"/>
      <c r="K98" s="143"/>
    </row>
    <row r="99" spans="1:11" x14ac:dyDescent="0.25">
      <c r="A99" s="147"/>
      <c r="B99" s="150"/>
      <c r="C99" s="150"/>
      <c r="D99" s="150"/>
      <c r="E99" s="150"/>
      <c r="F99" s="150"/>
      <c r="G99" s="60"/>
      <c r="H99" s="108"/>
      <c r="I99" s="59"/>
      <c r="J99" s="92"/>
      <c r="K99" s="143"/>
    </row>
    <row r="100" spans="1:11" x14ac:dyDescent="0.25">
      <c r="A100" s="148"/>
      <c r="B100" s="153"/>
      <c r="C100" s="153"/>
      <c r="D100" s="153"/>
      <c r="E100" s="153"/>
      <c r="F100" s="153"/>
      <c r="G100" s="66"/>
      <c r="H100" s="110"/>
      <c r="I100" s="65"/>
      <c r="J100" s="95"/>
      <c r="K100" s="155"/>
    </row>
    <row r="101" spans="1:11" x14ac:dyDescent="0.25">
      <c r="A101" s="146">
        <f>A94+1</f>
        <v>45304</v>
      </c>
      <c r="B101" s="149"/>
      <c r="C101" s="149"/>
      <c r="D101" s="149"/>
      <c r="E101" s="149" t="str">
        <f>IF(C101="","",C101-B101-D101)</f>
        <v/>
      </c>
      <c r="F101" s="149">
        <f>IF(ISNA(INDEX($J$6:$L$10,MATCH(WEEKDAY($A101,2),$L$6:$L$10,0),1)),0,INDEX($J$6:$L$10,MATCH(WEEKDAY($A101,2),$L$6:$L$10,0),2))</f>
        <v>0</v>
      </c>
      <c r="G101" s="69"/>
      <c r="H101" s="111"/>
      <c r="I101" s="68"/>
      <c r="J101" s="91"/>
      <c r="K101" s="142">
        <f>SUM(J101:J107)</f>
        <v>0</v>
      </c>
    </row>
    <row r="102" spans="1:11" x14ac:dyDescent="0.25">
      <c r="A102" s="147"/>
      <c r="B102" s="150"/>
      <c r="C102" s="150"/>
      <c r="D102" s="150"/>
      <c r="E102" s="150"/>
      <c r="F102" s="150"/>
      <c r="G102" s="60"/>
      <c r="H102" s="108"/>
      <c r="I102" s="59"/>
      <c r="J102" s="92"/>
      <c r="K102" s="143"/>
    </row>
    <row r="103" spans="1:11" x14ac:dyDescent="0.25">
      <c r="A103" s="147"/>
      <c r="B103" s="150"/>
      <c r="C103" s="150"/>
      <c r="D103" s="150"/>
      <c r="E103" s="150"/>
      <c r="F103" s="150"/>
      <c r="G103" s="60"/>
      <c r="H103" s="108"/>
      <c r="I103" s="59"/>
      <c r="J103" s="92"/>
      <c r="K103" s="143"/>
    </row>
    <row r="104" spans="1:11" x14ac:dyDescent="0.25">
      <c r="A104" s="147"/>
      <c r="B104" s="150"/>
      <c r="C104" s="150"/>
      <c r="D104" s="150"/>
      <c r="E104" s="150"/>
      <c r="F104" s="150"/>
      <c r="G104" s="60"/>
      <c r="H104" s="108"/>
      <c r="I104" s="59"/>
      <c r="J104" s="92"/>
      <c r="K104" s="143"/>
    </row>
    <row r="105" spans="1:11" x14ac:dyDescent="0.25">
      <c r="A105" s="147"/>
      <c r="B105" s="150"/>
      <c r="C105" s="150"/>
      <c r="D105" s="150"/>
      <c r="E105" s="150"/>
      <c r="F105" s="150"/>
      <c r="G105" s="60"/>
      <c r="H105" s="108"/>
      <c r="I105" s="59"/>
      <c r="J105" s="92"/>
      <c r="K105" s="143"/>
    </row>
    <row r="106" spans="1:11" x14ac:dyDescent="0.25">
      <c r="A106" s="147"/>
      <c r="B106" s="150"/>
      <c r="C106" s="150"/>
      <c r="D106" s="150"/>
      <c r="E106" s="150"/>
      <c r="F106" s="150"/>
      <c r="G106" s="60"/>
      <c r="H106" s="108"/>
      <c r="I106" s="59"/>
      <c r="J106" s="92"/>
      <c r="K106" s="143"/>
    </row>
    <row r="107" spans="1:11" x14ac:dyDescent="0.25">
      <c r="A107" s="148"/>
      <c r="B107" s="151"/>
      <c r="C107" s="151"/>
      <c r="D107" s="151"/>
      <c r="E107" s="151"/>
      <c r="F107" s="151"/>
      <c r="G107" s="63"/>
      <c r="H107" s="109"/>
      <c r="I107" s="62"/>
      <c r="J107" s="93"/>
      <c r="K107" s="144"/>
    </row>
    <row r="108" spans="1:11" x14ac:dyDescent="0.25">
      <c r="A108" s="146">
        <f>A101+1</f>
        <v>45305</v>
      </c>
      <c r="B108" s="152"/>
      <c r="C108" s="152"/>
      <c r="D108" s="152"/>
      <c r="E108" s="152" t="str">
        <f>IF(C108="","",C108-B108-D108)</f>
        <v/>
      </c>
      <c r="F108" s="152">
        <f>IF(ISNA(INDEX($J$6:$L$10,MATCH(WEEKDAY($A108,2),$L$6:$L$10,0),1)),0,INDEX($J$6:$L$10,MATCH(WEEKDAY($A108,2),$L$6:$L$10,0),2))</f>
        <v>0</v>
      </c>
      <c r="G108" s="57"/>
      <c r="H108" s="107"/>
      <c r="I108" s="56"/>
      <c r="J108" s="94"/>
      <c r="K108" s="154">
        <f>SUM(J108:J114)</f>
        <v>0</v>
      </c>
    </row>
    <row r="109" spans="1:11" x14ac:dyDescent="0.25">
      <c r="A109" s="147"/>
      <c r="B109" s="150"/>
      <c r="C109" s="150"/>
      <c r="D109" s="150"/>
      <c r="E109" s="150"/>
      <c r="F109" s="150"/>
      <c r="G109" s="60"/>
      <c r="H109" s="108"/>
      <c r="I109" s="59"/>
      <c r="J109" s="92"/>
      <c r="K109" s="143"/>
    </row>
    <row r="110" spans="1:11" x14ac:dyDescent="0.25">
      <c r="A110" s="147"/>
      <c r="B110" s="150"/>
      <c r="C110" s="150"/>
      <c r="D110" s="150"/>
      <c r="E110" s="150"/>
      <c r="F110" s="150"/>
      <c r="G110" s="60"/>
      <c r="H110" s="108"/>
      <c r="I110" s="59"/>
      <c r="J110" s="92"/>
      <c r="K110" s="143"/>
    </row>
    <row r="111" spans="1:11" x14ac:dyDescent="0.25">
      <c r="A111" s="147"/>
      <c r="B111" s="150"/>
      <c r="C111" s="150"/>
      <c r="D111" s="150"/>
      <c r="E111" s="150"/>
      <c r="F111" s="150"/>
      <c r="G111" s="60"/>
      <c r="H111" s="108"/>
      <c r="I111" s="59"/>
      <c r="J111" s="92"/>
      <c r="K111" s="143"/>
    </row>
    <row r="112" spans="1:11" x14ac:dyDescent="0.25">
      <c r="A112" s="147"/>
      <c r="B112" s="150"/>
      <c r="C112" s="150"/>
      <c r="D112" s="150"/>
      <c r="E112" s="150"/>
      <c r="F112" s="150"/>
      <c r="G112" s="60"/>
      <c r="H112" s="108"/>
      <c r="I112" s="59"/>
      <c r="J112" s="92"/>
      <c r="K112" s="143"/>
    </row>
    <row r="113" spans="1:11" x14ac:dyDescent="0.25">
      <c r="A113" s="147"/>
      <c r="B113" s="150"/>
      <c r="C113" s="150"/>
      <c r="D113" s="150"/>
      <c r="E113" s="150"/>
      <c r="F113" s="150"/>
      <c r="G113" s="60"/>
      <c r="H113" s="108"/>
      <c r="I113" s="59"/>
      <c r="J113" s="92"/>
      <c r="K113" s="143"/>
    </row>
    <row r="114" spans="1:11" x14ac:dyDescent="0.25">
      <c r="A114" s="148"/>
      <c r="B114" s="153"/>
      <c r="C114" s="153"/>
      <c r="D114" s="153"/>
      <c r="E114" s="153"/>
      <c r="F114" s="153"/>
      <c r="G114" s="66"/>
      <c r="H114" s="110"/>
      <c r="I114" s="65"/>
      <c r="J114" s="95"/>
      <c r="K114" s="155"/>
    </row>
    <row r="115" spans="1:11" x14ac:dyDescent="0.25">
      <c r="A115" s="146">
        <f>A108+1</f>
        <v>45306</v>
      </c>
      <c r="B115" s="149"/>
      <c r="C115" s="149"/>
      <c r="D115" s="149"/>
      <c r="E115" s="149" t="str">
        <f>IF(C115="","",C115-B115-D115)</f>
        <v/>
      </c>
      <c r="F115" s="149">
        <f>IF(ISNA(INDEX($J$6:$L$10,MATCH(WEEKDAY($A115,2),$L$6:$L$10,0),1)),0,INDEX($J$6:$L$10,MATCH(WEEKDAY($A115,2),$L$6:$L$10,0),2))</f>
        <v>0.33333333333333331</v>
      </c>
      <c r="G115" s="69"/>
      <c r="H115" s="111"/>
      <c r="I115" s="68"/>
      <c r="J115" s="91"/>
      <c r="K115" s="142">
        <f>SUM(J115:J121)</f>
        <v>0</v>
      </c>
    </row>
    <row r="116" spans="1:11" x14ac:dyDescent="0.25">
      <c r="A116" s="147"/>
      <c r="B116" s="150"/>
      <c r="C116" s="150"/>
      <c r="D116" s="150"/>
      <c r="E116" s="150"/>
      <c r="F116" s="150"/>
      <c r="G116" s="60"/>
      <c r="H116" s="108"/>
      <c r="I116" s="59"/>
      <c r="J116" s="92"/>
      <c r="K116" s="143"/>
    </row>
    <row r="117" spans="1:11" x14ac:dyDescent="0.25">
      <c r="A117" s="147"/>
      <c r="B117" s="150"/>
      <c r="C117" s="150"/>
      <c r="D117" s="150"/>
      <c r="E117" s="150"/>
      <c r="F117" s="150"/>
      <c r="G117" s="60"/>
      <c r="H117" s="108"/>
      <c r="I117" s="59"/>
      <c r="J117" s="92"/>
      <c r="K117" s="143"/>
    </row>
    <row r="118" spans="1:11" x14ac:dyDescent="0.25">
      <c r="A118" s="147"/>
      <c r="B118" s="150"/>
      <c r="C118" s="150"/>
      <c r="D118" s="150"/>
      <c r="E118" s="150"/>
      <c r="F118" s="150"/>
      <c r="G118" s="60"/>
      <c r="H118" s="108"/>
      <c r="I118" s="59"/>
      <c r="J118" s="92"/>
      <c r="K118" s="143"/>
    </row>
    <row r="119" spans="1:11" x14ac:dyDescent="0.25">
      <c r="A119" s="147"/>
      <c r="B119" s="150"/>
      <c r="C119" s="150"/>
      <c r="D119" s="150"/>
      <c r="E119" s="150"/>
      <c r="F119" s="150"/>
      <c r="G119" s="60"/>
      <c r="H119" s="108"/>
      <c r="I119" s="59"/>
      <c r="J119" s="92"/>
      <c r="K119" s="143"/>
    </row>
    <row r="120" spans="1:11" x14ac:dyDescent="0.25">
      <c r="A120" s="147"/>
      <c r="B120" s="150"/>
      <c r="C120" s="150"/>
      <c r="D120" s="150"/>
      <c r="E120" s="150"/>
      <c r="F120" s="150"/>
      <c r="G120" s="60"/>
      <c r="H120" s="108"/>
      <c r="I120" s="59"/>
      <c r="J120" s="92"/>
      <c r="K120" s="143"/>
    </row>
    <row r="121" spans="1:11" x14ac:dyDescent="0.25">
      <c r="A121" s="148"/>
      <c r="B121" s="151"/>
      <c r="C121" s="151"/>
      <c r="D121" s="151"/>
      <c r="E121" s="151"/>
      <c r="F121" s="151"/>
      <c r="G121" s="63"/>
      <c r="H121" s="109"/>
      <c r="I121" s="62"/>
      <c r="J121" s="93"/>
      <c r="K121" s="144"/>
    </row>
    <row r="122" spans="1:11" x14ac:dyDescent="0.25">
      <c r="A122" s="146">
        <f>A115+1</f>
        <v>45307</v>
      </c>
      <c r="B122" s="152"/>
      <c r="C122" s="152"/>
      <c r="D122" s="152"/>
      <c r="E122" s="152" t="str">
        <f>IF(C122="","",C122-B122-D122)</f>
        <v/>
      </c>
      <c r="F122" s="152">
        <f>IF(ISNA(INDEX($J$6:$L$10,MATCH(WEEKDAY($A122,2),$L$6:$L$10,0),1)),0,INDEX($J$6:$L$10,MATCH(WEEKDAY($A122,2),$L$6:$L$10,0),2))</f>
        <v>0.33333333333333331</v>
      </c>
      <c r="G122" s="57"/>
      <c r="H122" s="107"/>
      <c r="I122" s="56"/>
      <c r="J122" s="94"/>
      <c r="K122" s="154">
        <f>SUM(J122:J128)</f>
        <v>0</v>
      </c>
    </row>
    <row r="123" spans="1:11" x14ac:dyDescent="0.25">
      <c r="A123" s="147"/>
      <c r="B123" s="150"/>
      <c r="C123" s="150"/>
      <c r="D123" s="150"/>
      <c r="E123" s="150"/>
      <c r="F123" s="150"/>
      <c r="G123" s="60"/>
      <c r="H123" s="108"/>
      <c r="I123" s="59"/>
      <c r="J123" s="92"/>
      <c r="K123" s="143"/>
    </row>
    <row r="124" spans="1:11" x14ac:dyDescent="0.25">
      <c r="A124" s="147"/>
      <c r="B124" s="150"/>
      <c r="C124" s="150"/>
      <c r="D124" s="150"/>
      <c r="E124" s="150"/>
      <c r="F124" s="150"/>
      <c r="G124" s="60"/>
      <c r="H124" s="108"/>
      <c r="I124" s="59"/>
      <c r="J124" s="92"/>
      <c r="K124" s="143"/>
    </row>
    <row r="125" spans="1:11" x14ac:dyDescent="0.25">
      <c r="A125" s="147"/>
      <c r="B125" s="150"/>
      <c r="C125" s="150"/>
      <c r="D125" s="150"/>
      <c r="E125" s="150"/>
      <c r="F125" s="150"/>
      <c r="G125" s="60"/>
      <c r="H125" s="108"/>
      <c r="I125" s="59"/>
      <c r="J125" s="92"/>
      <c r="K125" s="143"/>
    </row>
    <row r="126" spans="1:11" x14ac:dyDescent="0.25">
      <c r="A126" s="147"/>
      <c r="B126" s="150"/>
      <c r="C126" s="150"/>
      <c r="D126" s="150"/>
      <c r="E126" s="150"/>
      <c r="F126" s="150"/>
      <c r="G126" s="60"/>
      <c r="H126" s="108"/>
      <c r="I126" s="59"/>
      <c r="J126" s="92"/>
      <c r="K126" s="143"/>
    </row>
    <row r="127" spans="1:11" x14ac:dyDescent="0.25">
      <c r="A127" s="147"/>
      <c r="B127" s="150"/>
      <c r="C127" s="150"/>
      <c r="D127" s="150"/>
      <c r="E127" s="150"/>
      <c r="F127" s="150"/>
      <c r="G127" s="60"/>
      <c r="H127" s="108"/>
      <c r="I127" s="59"/>
      <c r="J127" s="92"/>
      <c r="K127" s="143"/>
    </row>
    <row r="128" spans="1:11" x14ac:dyDescent="0.25">
      <c r="A128" s="148"/>
      <c r="B128" s="153"/>
      <c r="C128" s="153"/>
      <c r="D128" s="153"/>
      <c r="E128" s="153"/>
      <c r="F128" s="153"/>
      <c r="G128" s="66"/>
      <c r="H128" s="110"/>
      <c r="I128" s="65"/>
      <c r="J128" s="95"/>
      <c r="K128" s="155"/>
    </row>
    <row r="129" spans="1:11" x14ac:dyDescent="0.25">
      <c r="A129" s="146">
        <f>A122+1</f>
        <v>45308</v>
      </c>
      <c r="B129" s="149"/>
      <c r="C129" s="149"/>
      <c r="D129" s="149"/>
      <c r="E129" s="149" t="str">
        <f>IF(C129="","",C129-B129-D129)</f>
        <v/>
      </c>
      <c r="F129" s="149">
        <f>IF(ISNA(INDEX($J$6:$L$10,MATCH(WEEKDAY($A129,2),$L$6:$L$10,0),1)),0,INDEX($J$6:$L$10,MATCH(WEEKDAY($A129,2),$L$6:$L$10,0),2))</f>
        <v>0.33333333333333331</v>
      </c>
      <c r="G129" s="69"/>
      <c r="H129" s="111"/>
      <c r="I129" s="68"/>
      <c r="J129" s="91"/>
      <c r="K129" s="142">
        <f>SUM(J129:J135)</f>
        <v>0</v>
      </c>
    </row>
    <row r="130" spans="1:11" x14ac:dyDescent="0.25">
      <c r="A130" s="147"/>
      <c r="B130" s="150"/>
      <c r="C130" s="150"/>
      <c r="D130" s="150"/>
      <c r="E130" s="150"/>
      <c r="F130" s="150"/>
      <c r="G130" s="60"/>
      <c r="H130" s="108"/>
      <c r="I130" s="59"/>
      <c r="J130" s="92"/>
      <c r="K130" s="143"/>
    </row>
    <row r="131" spans="1:11" x14ac:dyDescent="0.25">
      <c r="A131" s="147"/>
      <c r="B131" s="150"/>
      <c r="C131" s="150"/>
      <c r="D131" s="150"/>
      <c r="E131" s="150"/>
      <c r="F131" s="150"/>
      <c r="G131" s="60"/>
      <c r="H131" s="108"/>
      <c r="I131" s="59"/>
      <c r="J131" s="92"/>
      <c r="K131" s="143"/>
    </row>
    <row r="132" spans="1:11" x14ac:dyDescent="0.25">
      <c r="A132" s="147"/>
      <c r="B132" s="150"/>
      <c r="C132" s="150"/>
      <c r="D132" s="150"/>
      <c r="E132" s="150"/>
      <c r="F132" s="150"/>
      <c r="G132" s="60"/>
      <c r="H132" s="108"/>
      <c r="I132" s="59"/>
      <c r="J132" s="92"/>
      <c r="K132" s="143"/>
    </row>
    <row r="133" spans="1:11" x14ac:dyDescent="0.25">
      <c r="A133" s="147"/>
      <c r="B133" s="150"/>
      <c r="C133" s="150"/>
      <c r="D133" s="150"/>
      <c r="E133" s="150"/>
      <c r="F133" s="150"/>
      <c r="G133" s="60"/>
      <c r="H133" s="108"/>
      <c r="I133" s="59"/>
      <c r="J133" s="92"/>
      <c r="K133" s="143"/>
    </row>
    <row r="134" spans="1:11" x14ac:dyDescent="0.25">
      <c r="A134" s="147"/>
      <c r="B134" s="150"/>
      <c r="C134" s="150"/>
      <c r="D134" s="150"/>
      <c r="E134" s="150"/>
      <c r="F134" s="150"/>
      <c r="G134" s="60"/>
      <c r="H134" s="108"/>
      <c r="I134" s="59"/>
      <c r="J134" s="92"/>
      <c r="K134" s="143"/>
    </row>
    <row r="135" spans="1:11" x14ac:dyDescent="0.25">
      <c r="A135" s="148"/>
      <c r="B135" s="151"/>
      <c r="C135" s="151"/>
      <c r="D135" s="151"/>
      <c r="E135" s="151"/>
      <c r="F135" s="151"/>
      <c r="G135" s="63"/>
      <c r="H135" s="109"/>
      <c r="I135" s="62"/>
      <c r="J135" s="93"/>
      <c r="K135" s="144"/>
    </row>
    <row r="136" spans="1:11" x14ac:dyDescent="0.25">
      <c r="A136" s="146">
        <f>A129+1</f>
        <v>45309</v>
      </c>
      <c r="B136" s="152"/>
      <c r="C136" s="152"/>
      <c r="D136" s="152"/>
      <c r="E136" s="152" t="str">
        <f>IF(C136="","",C136-B136-D136)</f>
        <v/>
      </c>
      <c r="F136" s="152">
        <f>IF(ISNA(INDEX($J$6:$L$10,MATCH(WEEKDAY($A136,2),$L$6:$L$10,0),1)),0,INDEX($J$6:$L$10,MATCH(WEEKDAY($A136,2),$L$6:$L$10,0),2))</f>
        <v>0.33333333333333331</v>
      </c>
      <c r="G136" s="57"/>
      <c r="H136" s="107"/>
      <c r="I136" s="56"/>
      <c r="J136" s="94"/>
      <c r="K136" s="154">
        <f>SUM(J136:J142)</f>
        <v>0</v>
      </c>
    </row>
    <row r="137" spans="1:11" x14ac:dyDescent="0.25">
      <c r="A137" s="147"/>
      <c r="B137" s="150"/>
      <c r="C137" s="150"/>
      <c r="D137" s="150"/>
      <c r="E137" s="150"/>
      <c r="F137" s="150"/>
      <c r="G137" s="60"/>
      <c r="H137" s="108"/>
      <c r="I137" s="59"/>
      <c r="J137" s="92"/>
      <c r="K137" s="143"/>
    </row>
    <row r="138" spans="1:11" x14ac:dyDescent="0.25">
      <c r="A138" s="147"/>
      <c r="B138" s="150"/>
      <c r="C138" s="150"/>
      <c r="D138" s="150"/>
      <c r="E138" s="150"/>
      <c r="F138" s="150"/>
      <c r="G138" s="60"/>
      <c r="H138" s="108"/>
      <c r="I138" s="59"/>
      <c r="J138" s="92"/>
      <c r="K138" s="143"/>
    </row>
    <row r="139" spans="1:11" x14ac:dyDescent="0.25">
      <c r="A139" s="147"/>
      <c r="B139" s="150"/>
      <c r="C139" s="150"/>
      <c r="D139" s="150"/>
      <c r="E139" s="150"/>
      <c r="F139" s="150"/>
      <c r="G139" s="60"/>
      <c r="H139" s="108"/>
      <c r="I139" s="59"/>
      <c r="J139" s="92"/>
      <c r="K139" s="143"/>
    </row>
    <row r="140" spans="1:11" x14ac:dyDescent="0.25">
      <c r="A140" s="147"/>
      <c r="B140" s="150"/>
      <c r="C140" s="150"/>
      <c r="D140" s="150"/>
      <c r="E140" s="150"/>
      <c r="F140" s="150"/>
      <c r="G140" s="60"/>
      <c r="H140" s="108"/>
      <c r="I140" s="59"/>
      <c r="J140" s="92"/>
      <c r="K140" s="143"/>
    </row>
    <row r="141" spans="1:11" x14ac:dyDescent="0.25">
      <c r="A141" s="147"/>
      <c r="B141" s="150"/>
      <c r="C141" s="150"/>
      <c r="D141" s="150"/>
      <c r="E141" s="150"/>
      <c r="F141" s="150"/>
      <c r="G141" s="60"/>
      <c r="H141" s="108"/>
      <c r="I141" s="59"/>
      <c r="J141" s="92"/>
      <c r="K141" s="143"/>
    </row>
    <row r="142" spans="1:11" x14ac:dyDescent="0.25">
      <c r="A142" s="148"/>
      <c r="B142" s="153"/>
      <c r="C142" s="153"/>
      <c r="D142" s="153"/>
      <c r="E142" s="153"/>
      <c r="F142" s="153"/>
      <c r="G142" s="66"/>
      <c r="H142" s="110"/>
      <c r="I142" s="65"/>
      <c r="J142" s="95"/>
      <c r="K142" s="155"/>
    </row>
    <row r="143" spans="1:11" x14ac:dyDescent="0.25">
      <c r="A143" s="146">
        <f>A136+1</f>
        <v>45310</v>
      </c>
      <c r="B143" s="149"/>
      <c r="C143" s="149"/>
      <c r="D143" s="149"/>
      <c r="E143" s="149" t="str">
        <f>IF(C143="","",C143-B143-D143)</f>
        <v/>
      </c>
      <c r="F143" s="149">
        <f>IF(ISNA(INDEX($J$6:$L$10,MATCH(WEEKDAY($A143,2),$L$6:$L$10,0),1)),0,INDEX($J$6:$L$10,MATCH(WEEKDAY($A143,2),$L$6:$L$10,0),2))</f>
        <v>0.22916666666666666</v>
      </c>
      <c r="G143" s="69"/>
      <c r="H143" s="111"/>
      <c r="I143" s="68"/>
      <c r="J143" s="91"/>
      <c r="K143" s="142">
        <f>SUM(J143:J149)</f>
        <v>0</v>
      </c>
    </row>
    <row r="144" spans="1:11" x14ac:dyDescent="0.25">
      <c r="A144" s="147"/>
      <c r="B144" s="150"/>
      <c r="C144" s="150"/>
      <c r="D144" s="150"/>
      <c r="E144" s="150"/>
      <c r="F144" s="150"/>
      <c r="G144" s="60"/>
      <c r="H144" s="108"/>
      <c r="I144" s="59"/>
      <c r="J144" s="92"/>
      <c r="K144" s="143"/>
    </row>
    <row r="145" spans="1:11" x14ac:dyDescent="0.25">
      <c r="A145" s="147"/>
      <c r="B145" s="150"/>
      <c r="C145" s="150"/>
      <c r="D145" s="150"/>
      <c r="E145" s="150"/>
      <c r="F145" s="150"/>
      <c r="G145" s="60"/>
      <c r="H145" s="108"/>
      <c r="I145" s="59"/>
      <c r="J145" s="92"/>
      <c r="K145" s="143"/>
    </row>
    <row r="146" spans="1:11" x14ac:dyDescent="0.25">
      <c r="A146" s="147"/>
      <c r="B146" s="150"/>
      <c r="C146" s="150"/>
      <c r="D146" s="150"/>
      <c r="E146" s="150"/>
      <c r="F146" s="150"/>
      <c r="G146" s="60"/>
      <c r="H146" s="108"/>
      <c r="I146" s="59"/>
      <c r="J146" s="92"/>
      <c r="K146" s="143"/>
    </row>
    <row r="147" spans="1:11" x14ac:dyDescent="0.25">
      <c r="A147" s="147"/>
      <c r="B147" s="150"/>
      <c r="C147" s="150"/>
      <c r="D147" s="150"/>
      <c r="E147" s="150"/>
      <c r="F147" s="150"/>
      <c r="G147" s="60"/>
      <c r="H147" s="108"/>
      <c r="I147" s="59"/>
      <c r="J147" s="92"/>
      <c r="K147" s="143"/>
    </row>
    <row r="148" spans="1:11" x14ac:dyDescent="0.25">
      <c r="A148" s="147"/>
      <c r="B148" s="150"/>
      <c r="C148" s="150"/>
      <c r="D148" s="150"/>
      <c r="E148" s="150"/>
      <c r="F148" s="150"/>
      <c r="G148" s="60"/>
      <c r="H148" s="108"/>
      <c r="I148" s="59"/>
      <c r="J148" s="92"/>
      <c r="K148" s="143"/>
    </row>
    <row r="149" spans="1:11" x14ac:dyDescent="0.25">
      <c r="A149" s="148"/>
      <c r="B149" s="151"/>
      <c r="C149" s="151"/>
      <c r="D149" s="151"/>
      <c r="E149" s="151"/>
      <c r="F149" s="151"/>
      <c r="G149" s="63"/>
      <c r="H149" s="109"/>
      <c r="I149" s="62"/>
      <c r="J149" s="93"/>
      <c r="K149" s="144"/>
    </row>
    <row r="150" spans="1:11" x14ac:dyDescent="0.25">
      <c r="A150" s="146">
        <f>A143+1</f>
        <v>45311</v>
      </c>
      <c r="B150" s="152"/>
      <c r="C150" s="152"/>
      <c r="D150" s="152"/>
      <c r="E150" s="152" t="str">
        <f>IF(C150="","",C150-B150-D150)</f>
        <v/>
      </c>
      <c r="F150" s="152">
        <f>IF(ISNA(INDEX($J$6:$L$10,MATCH(WEEKDAY($A150,2),$L$6:$L$10,0),1)),0,INDEX($J$6:$L$10,MATCH(WEEKDAY($A150,2),$L$6:$L$10,0),2))</f>
        <v>0</v>
      </c>
      <c r="G150" s="57"/>
      <c r="H150" s="107"/>
      <c r="I150" s="56"/>
      <c r="J150" s="94"/>
      <c r="K150" s="154">
        <f>SUM(J150:J156)</f>
        <v>0</v>
      </c>
    </row>
    <row r="151" spans="1:11" x14ac:dyDescent="0.25">
      <c r="A151" s="147"/>
      <c r="B151" s="150"/>
      <c r="C151" s="150"/>
      <c r="D151" s="150"/>
      <c r="E151" s="150"/>
      <c r="F151" s="150"/>
      <c r="G151" s="60"/>
      <c r="H151" s="108"/>
      <c r="I151" s="59"/>
      <c r="J151" s="92"/>
      <c r="K151" s="143"/>
    </row>
    <row r="152" spans="1:11" x14ac:dyDescent="0.25">
      <c r="A152" s="147"/>
      <c r="B152" s="150"/>
      <c r="C152" s="150"/>
      <c r="D152" s="150"/>
      <c r="E152" s="150"/>
      <c r="F152" s="150"/>
      <c r="G152" s="60"/>
      <c r="H152" s="108"/>
      <c r="I152" s="59"/>
      <c r="J152" s="92"/>
      <c r="K152" s="143"/>
    </row>
    <row r="153" spans="1:11" x14ac:dyDescent="0.25">
      <c r="A153" s="147"/>
      <c r="B153" s="150"/>
      <c r="C153" s="150"/>
      <c r="D153" s="150"/>
      <c r="E153" s="150"/>
      <c r="F153" s="150"/>
      <c r="G153" s="60"/>
      <c r="H153" s="108"/>
      <c r="I153" s="59"/>
      <c r="J153" s="92"/>
      <c r="K153" s="143"/>
    </row>
    <row r="154" spans="1:11" x14ac:dyDescent="0.25">
      <c r="A154" s="147"/>
      <c r="B154" s="150"/>
      <c r="C154" s="150"/>
      <c r="D154" s="150"/>
      <c r="E154" s="150"/>
      <c r="F154" s="150"/>
      <c r="G154" s="60"/>
      <c r="H154" s="108"/>
      <c r="I154" s="59"/>
      <c r="J154" s="92"/>
      <c r="K154" s="143"/>
    </row>
    <row r="155" spans="1:11" x14ac:dyDescent="0.25">
      <c r="A155" s="147"/>
      <c r="B155" s="150"/>
      <c r="C155" s="150"/>
      <c r="D155" s="150"/>
      <c r="E155" s="150"/>
      <c r="F155" s="150"/>
      <c r="G155" s="60"/>
      <c r="H155" s="108"/>
      <c r="I155" s="59"/>
      <c r="J155" s="92"/>
      <c r="K155" s="143"/>
    </row>
    <row r="156" spans="1:11" x14ac:dyDescent="0.25">
      <c r="A156" s="148"/>
      <c r="B156" s="153"/>
      <c r="C156" s="153"/>
      <c r="D156" s="153"/>
      <c r="E156" s="153"/>
      <c r="F156" s="153"/>
      <c r="G156" s="66"/>
      <c r="H156" s="110"/>
      <c r="I156" s="65"/>
      <c r="J156" s="95"/>
      <c r="K156" s="155"/>
    </row>
    <row r="157" spans="1:11" x14ac:dyDescent="0.25">
      <c r="A157" s="146">
        <f>A150+1</f>
        <v>45312</v>
      </c>
      <c r="B157" s="149"/>
      <c r="C157" s="149"/>
      <c r="D157" s="149"/>
      <c r="E157" s="149" t="str">
        <f>IF(C157="","",C157-B157-D157)</f>
        <v/>
      </c>
      <c r="F157" s="149">
        <f>IF(ISNA(INDEX($J$6:$L$10,MATCH(WEEKDAY($A157,2),$L$6:$L$10,0),1)),0,INDEX($J$6:$L$10,MATCH(WEEKDAY($A157,2),$L$6:$L$10,0),2))</f>
        <v>0</v>
      </c>
      <c r="G157" s="69"/>
      <c r="H157" s="111"/>
      <c r="I157" s="68"/>
      <c r="J157" s="91"/>
      <c r="K157" s="142">
        <f>SUM(J157:J163)</f>
        <v>0</v>
      </c>
    </row>
    <row r="158" spans="1:11" x14ac:dyDescent="0.25">
      <c r="A158" s="147"/>
      <c r="B158" s="150"/>
      <c r="C158" s="150"/>
      <c r="D158" s="150"/>
      <c r="E158" s="150"/>
      <c r="F158" s="150"/>
      <c r="G158" s="60"/>
      <c r="H158" s="108"/>
      <c r="I158" s="59"/>
      <c r="J158" s="92"/>
      <c r="K158" s="143"/>
    </row>
    <row r="159" spans="1:11" x14ac:dyDescent="0.25">
      <c r="A159" s="147"/>
      <c r="B159" s="150"/>
      <c r="C159" s="150"/>
      <c r="D159" s="150"/>
      <c r="E159" s="150"/>
      <c r="F159" s="150"/>
      <c r="G159" s="60"/>
      <c r="H159" s="108"/>
      <c r="I159" s="59"/>
      <c r="J159" s="92"/>
      <c r="K159" s="143"/>
    </row>
    <row r="160" spans="1:11" x14ac:dyDescent="0.25">
      <c r="A160" s="147"/>
      <c r="B160" s="150"/>
      <c r="C160" s="150"/>
      <c r="D160" s="150"/>
      <c r="E160" s="150"/>
      <c r="F160" s="150"/>
      <c r="G160" s="60"/>
      <c r="H160" s="108"/>
      <c r="I160" s="59"/>
      <c r="J160" s="92"/>
      <c r="K160" s="143"/>
    </row>
    <row r="161" spans="1:11" x14ac:dyDescent="0.25">
      <c r="A161" s="147"/>
      <c r="B161" s="150"/>
      <c r="C161" s="150"/>
      <c r="D161" s="150"/>
      <c r="E161" s="150"/>
      <c r="F161" s="150"/>
      <c r="G161" s="60"/>
      <c r="H161" s="108"/>
      <c r="I161" s="59"/>
      <c r="J161" s="92"/>
      <c r="K161" s="143"/>
    </row>
    <row r="162" spans="1:11" x14ac:dyDescent="0.25">
      <c r="A162" s="147"/>
      <c r="B162" s="150"/>
      <c r="C162" s="150"/>
      <c r="D162" s="150"/>
      <c r="E162" s="150"/>
      <c r="F162" s="150"/>
      <c r="G162" s="60"/>
      <c r="H162" s="108"/>
      <c r="I162" s="59"/>
      <c r="J162" s="92"/>
      <c r="K162" s="143"/>
    </row>
    <row r="163" spans="1:11" x14ac:dyDescent="0.25">
      <c r="A163" s="148"/>
      <c r="B163" s="151"/>
      <c r="C163" s="151"/>
      <c r="D163" s="151"/>
      <c r="E163" s="151"/>
      <c r="F163" s="151"/>
      <c r="G163" s="63"/>
      <c r="H163" s="109"/>
      <c r="I163" s="62"/>
      <c r="J163" s="93"/>
      <c r="K163" s="144"/>
    </row>
    <row r="164" spans="1:11" x14ac:dyDescent="0.25">
      <c r="A164" s="146">
        <f>A157+1</f>
        <v>45313</v>
      </c>
      <c r="B164" s="152"/>
      <c r="C164" s="152"/>
      <c r="D164" s="152"/>
      <c r="E164" s="152" t="str">
        <f>IF(C164="","",C164-B164-D164)</f>
        <v/>
      </c>
      <c r="F164" s="152">
        <f>IF(ISNA(INDEX($J$6:$L$10,MATCH(WEEKDAY($A164,2),$L$6:$L$10,0),1)),0,INDEX($J$6:$L$10,MATCH(WEEKDAY($A164,2),$L$6:$L$10,0),2))</f>
        <v>0.33333333333333331</v>
      </c>
      <c r="G164" s="57"/>
      <c r="H164" s="107"/>
      <c r="I164" s="56"/>
      <c r="J164" s="94"/>
      <c r="K164" s="154">
        <f>SUM(J164:J170)</f>
        <v>0</v>
      </c>
    </row>
    <row r="165" spans="1:11" x14ac:dyDescent="0.25">
      <c r="A165" s="147"/>
      <c r="B165" s="150"/>
      <c r="C165" s="150"/>
      <c r="D165" s="150"/>
      <c r="E165" s="150"/>
      <c r="F165" s="150"/>
      <c r="G165" s="60"/>
      <c r="H165" s="108"/>
      <c r="I165" s="59"/>
      <c r="J165" s="92"/>
      <c r="K165" s="143"/>
    </row>
    <row r="166" spans="1:11" x14ac:dyDescent="0.25">
      <c r="A166" s="147"/>
      <c r="B166" s="150"/>
      <c r="C166" s="150"/>
      <c r="D166" s="150"/>
      <c r="E166" s="150"/>
      <c r="F166" s="150"/>
      <c r="G166" s="60"/>
      <c r="H166" s="108"/>
      <c r="I166" s="59"/>
      <c r="J166" s="92"/>
      <c r="K166" s="143"/>
    </row>
    <row r="167" spans="1:11" x14ac:dyDescent="0.25">
      <c r="A167" s="147"/>
      <c r="B167" s="150"/>
      <c r="C167" s="150"/>
      <c r="D167" s="150"/>
      <c r="E167" s="150"/>
      <c r="F167" s="150"/>
      <c r="G167" s="60"/>
      <c r="H167" s="108"/>
      <c r="I167" s="59"/>
      <c r="J167" s="92"/>
      <c r="K167" s="143"/>
    </row>
    <row r="168" spans="1:11" x14ac:dyDescent="0.25">
      <c r="A168" s="147"/>
      <c r="B168" s="150"/>
      <c r="C168" s="150"/>
      <c r="D168" s="150"/>
      <c r="E168" s="150"/>
      <c r="F168" s="150"/>
      <c r="G168" s="60"/>
      <c r="H168" s="108"/>
      <c r="I168" s="59"/>
      <c r="J168" s="92"/>
      <c r="K168" s="143"/>
    </row>
    <row r="169" spans="1:11" x14ac:dyDescent="0.25">
      <c r="A169" s="147"/>
      <c r="B169" s="150"/>
      <c r="C169" s="150"/>
      <c r="D169" s="150"/>
      <c r="E169" s="150"/>
      <c r="F169" s="150"/>
      <c r="G169" s="60"/>
      <c r="H169" s="108"/>
      <c r="I169" s="59"/>
      <c r="J169" s="92"/>
      <c r="K169" s="143"/>
    </row>
    <row r="170" spans="1:11" x14ac:dyDescent="0.25">
      <c r="A170" s="148"/>
      <c r="B170" s="153"/>
      <c r="C170" s="153"/>
      <c r="D170" s="153"/>
      <c r="E170" s="153"/>
      <c r="F170" s="153"/>
      <c r="G170" s="66"/>
      <c r="H170" s="110"/>
      <c r="I170" s="65"/>
      <c r="J170" s="95"/>
      <c r="K170" s="155"/>
    </row>
    <row r="171" spans="1:11" x14ac:dyDescent="0.25">
      <c r="A171" s="146">
        <f>A164+1</f>
        <v>45314</v>
      </c>
      <c r="B171" s="149"/>
      <c r="C171" s="149"/>
      <c r="D171" s="149"/>
      <c r="E171" s="149" t="str">
        <f>IF(C171="","",C171-B171-D171)</f>
        <v/>
      </c>
      <c r="F171" s="149">
        <f>IF(ISNA(INDEX($J$6:$L$10,MATCH(WEEKDAY($A171,2),$L$6:$L$10,0),1)),0,INDEX($J$6:$L$10,MATCH(WEEKDAY($A171,2),$L$6:$L$10,0),2))</f>
        <v>0.33333333333333331</v>
      </c>
      <c r="G171" s="69"/>
      <c r="H171" s="111"/>
      <c r="I171" s="68"/>
      <c r="J171" s="91"/>
      <c r="K171" s="142">
        <f>SUM(J171:J177)</f>
        <v>0</v>
      </c>
    </row>
    <row r="172" spans="1:11" x14ac:dyDescent="0.25">
      <c r="A172" s="147"/>
      <c r="B172" s="150"/>
      <c r="C172" s="150"/>
      <c r="D172" s="150"/>
      <c r="E172" s="150"/>
      <c r="F172" s="150"/>
      <c r="G172" s="60"/>
      <c r="H172" s="108"/>
      <c r="I172" s="59"/>
      <c r="J172" s="92"/>
      <c r="K172" s="143"/>
    </row>
    <row r="173" spans="1:11" x14ac:dyDescent="0.25">
      <c r="A173" s="147"/>
      <c r="B173" s="150"/>
      <c r="C173" s="150"/>
      <c r="D173" s="150"/>
      <c r="E173" s="150"/>
      <c r="F173" s="150"/>
      <c r="G173" s="60"/>
      <c r="H173" s="108"/>
      <c r="I173" s="59"/>
      <c r="J173" s="92"/>
      <c r="K173" s="143"/>
    </row>
    <row r="174" spans="1:11" x14ac:dyDescent="0.25">
      <c r="A174" s="147"/>
      <c r="B174" s="150"/>
      <c r="C174" s="150"/>
      <c r="D174" s="150"/>
      <c r="E174" s="150"/>
      <c r="F174" s="150"/>
      <c r="G174" s="60"/>
      <c r="H174" s="108"/>
      <c r="I174" s="59"/>
      <c r="J174" s="92"/>
      <c r="K174" s="143"/>
    </row>
    <row r="175" spans="1:11" x14ac:dyDescent="0.25">
      <c r="A175" s="147"/>
      <c r="B175" s="150"/>
      <c r="C175" s="150"/>
      <c r="D175" s="150"/>
      <c r="E175" s="150"/>
      <c r="F175" s="150"/>
      <c r="G175" s="60"/>
      <c r="H175" s="108"/>
      <c r="I175" s="59"/>
      <c r="J175" s="92"/>
      <c r="K175" s="143"/>
    </row>
    <row r="176" spans="1:11" x14ac:dyDescent="0.25">
      <c r="A176" s="147"/>
      <c r="B176" s="150"/>
      <c r="C176" s="150"/>
      <c r="D176" s="150"/>
      <c r="E176" s="150"/>
      <c r="F176" s="150"/>
      <c r="G176" s="60"/>
      <c r="H176" s="108"/>
      <c r="I176" s="59"/>
      <c r="J176" s="92"/>
      <c r="K176" s="143"/>
    </row>
    <row r="177" spans="1:11" x14ac:dyDescent="0.25">
      <c r="A177" s="148"/>
      <c r="B177" s="151"/>
      <c r="C177" s="151"/>
      <c r="D177" s="151"/>
      <c r="E177" s="151"/>
      <c r="F177" s="151"/>
      <c r="G177" s="63"/>
      <c r="H177" s="109"/>
      <c r="I177" s="62"/>
      <c r="J177" s="93"/>
      <c r="K177" s="144"/>
    </row>
    <row r="178" spans="1:11" x14ac:dyDescent="0.25">
      <c r="A178" s="146">
        <f>A171+1</f>
        <v>45315</v>
      </c>
      <c r="B178" s="152"/>
      <c r="C178" s="152"/>
      <c r="D178" s="152"/>
      <c r="E178" s="152" t="str">
        <f>IF(C178="","",C178-B178-D178)</f>
        <v/>
      </c>
      <c r="F178" s="152">
        <f>IF(ISNA(INDEX($J$6:$L$10,MATCH(WEEKDAY($A178,2),$L$6:$L$10,0),1)),0,INDEX($J$6:$L$10,MATCH(WEEKDAY($A178,2),$L$6:$L$10,0),2))</f>
        <v>0.33333333333333331</v>
      </c>
      <c r="G178" s="57"/>
      <c r="H178" s="107"/>
      <c r="I178" s="56"/>
      <c r="J178" s="94"/>
      <c r="K178" s="154">
        <f>SUM(J178:J184)</f>
        <v>0</v>
      </c>
    </row>
    <row r="179" spans="1:11" x14ac:dyDescent="0.25">
      <c r="A179" s="147"/>
      <c r="B179" s="150"/>
      <c r="C179" s="150"/>
      <c r="D179" s="150"/>
      <c r="E179" s="150"/>
      <c r="F179" s="150"/>
      <c r="G179" s="60"/>
      <c r="H179" s="108"/>
      <c r="I179" s="59"/>
      <c r="J179" s="92"/>
      <c r="K179" s="143"/>
    </row>
    <row r="180" spans="1:11" x14ac:dyDescent="0.25">
      <c r="A180" s="147"/>
      <c r="B180" s="150"/>
      <c r="C180" s="150"/>
      <c r="D180" s="150"/>
      <c r="E180" s="150"/>
      <c r="F180" s="150"/>
      <c r="G180" s="60"/>
      <c r="H180" s="108"/>
      <c r="I180" s="59"/>
      <c r="J180" s="92"/>
      <c r="K180" s="143"/>
    </row>
    <row r="181" spans="1:11" x14ac:dyDescent="0.25">
      <c r="A181" s="147"/>
      <c r="B181" s="150"/>
      <c r="C181" s="150"/>
      <c r="D181" s="150"/>
      <c r="E181" s="150"/>
      <c r="F181" s="150"/>
      <c r="G181" s="60"/>
      <c r="H181" s="108"/>
      <c r="I181" s="59"/>
      <c r="J181" s="92"/>
      <c r="K181" s="143"/>
    </row>
    <row r="182" spans="1:11" x14ac:dyDescent="0.25">
      <c r="A182" s="147"/>
      <c r="B182" s="150"/>
      <c r="C182" s="150"/>
      <c r="D182" s="150"/>
      <c r="E182" s="150"/>
      <c r="F182" s="150"/>
      <c r="G182" s="60"/>
      <c r="H182" s="108"/>
      <c r="I182" s="59"/>
      <c r="J182" s="92"/>
      <c r="K182" s="143"/>
    </row>
    <row r="183" spans="1:11" x14ac:dyDescent="0.25">
      <c r="A183" s="147"/>
      <c r="B183" s="150"/>
      <c r="C183" s="150"/>
      <c r="D183" s="150"/>
      <c r="E183" s="150"/>
      <c r="F183" s="150"/>
      <c r="G183" s="60"/>
      <c r="H183" s="108"/>
      <c r="I183" s="59"/>
      <c r="J183" s="92"/>
      <c r="K183" s="143"/>
    </row>
    <row r="184" spans="1:11" x14ac:dyDescent="0.25">
      <c r="A184" s="148"/>
      <c r="B184" s="153"/>
      <c r="C184" s="153"/>
      <c r="D184" s="153"/>
      <c r="E184" s="153"/>
      <c r="F184" s="153"/>
      <c r="G184" s="66"/>
      <c r="H184" s="110"/>
      <c r="I184" s="65"/>
      <c r="J184" s="95"/>
      <c r="K184" s="155"/>
    </row>
    <row r="185" spans="1:11" x14ac:dyDescent="0.25">
      <c r="A185" s="146">
        <f>A178+1</f>
        <v>45316</v>
      </c>
      <c r="B185" s="149"/>
      <c r="C185" s="149"/>
      <c r="D185" s="149"/>
      <c r="E185" s="149" t="str">
        <f>IF(C185="","",C185-B185-D185)</f>
        <v/>
      </c>
      <c r="F185" s="149">
        <f>IF(ISNA(INDEX($J$6:$L$10,MATCH(WEEKDAY($A185,2),$L$6:$L$10,0),1)),0,INDEX($J$6:$L$10,MATCH(WEEKDAY($A185,2),$L$6:$L$10,0),2))</f>
        <v>0.33333333333333331</v>
      </c>
      <c r="G185" s="69"/>
      <c r="H185" s="111"/>
      <c r="I185" s="68"/>
      <c r="J185" s="91"/>
      <c r="K185" s="142">
        <f>SUM(J185:J191)</f>
        <v>0</v>
      </c>
    </row>
    <row r="186" spans="1:11" x14ac:dyDescent="0.25">
      <c r="A186" s="147"/>
      <c r="B186" s="150"/>
      <c r="C186" s="150"/>
      <c r="D186" s="150"/>
      <c r="E186" s="150"/>
      <c r="F186" s="150"/>
      <c r="G186" s="60"/>
      <c r="H186" s="108"/>
      <c r="I186" s="59"/>
      <c r="J186" s="92"/>
      <c r="K186" s="143"/>
    </row>
    <row r="187" spans="1:11" x14ac:dyDescent="0.25">
      <c r="A187" s="147"/>
      <c r="B187" s="150"/>
      <c r="C187" s="150"/>
      <c r="D187" s="150"/>
      <c r="E187" s="150"/>
      <c r="F187" s="150"/>
      <c r="G187" s="60"/>
      <c r="H187" s="108"/>
      <c r="I187" s="59"/>
      <c r="J187" s="92"/>
      <c r="K187" s="143"/>
    </row>
    <row r="188" spans="1:11" x14ac:dyDescent="0.25">
      <c r="A188" s="147"/>
      <c r="B188" s="150"/>
      <c r="C188" s="150"/>
      <c r="D188" s="150"/>
      <c r="E188" s="150"/>
      <c r="F188" s="150"/>
      <c r="G188" s="60"/>
      <c r="H188" s="108"/>
      <c r="I188" s="59"/>
      <c r="J188" s="92"/>
      <c r="K188" s="143"/>
    </row>
    <row r="189" spans="1:11" x14ac:dyDescent="0.25">
      <c r="A189" s="147"/>
      <c r="B189" s="150"/>
      <c r="C189" s="150"/>
      <c r="D189" s="150"/>
      <c r="E189" s="150"/>
      <c r="F189" s="150"/>
      <c r="G189" s="60"/>
      <c r="H189" s="108"/>
      <c r="I189" s="59"/>
      <c r="J189" s="92"/>
      <c r="K189" s="143"/>
    </row>
    <row r="190" spans="1:11" x14ac:dyDescent="0.25">
      <c r="A190" s="147"/>
      <c r="B190" s="150"/>
      <c r="C190" s="150"/>
      <c r="D190" s="150"/>
      <c r="E190" s="150"/>
      <c r="F190" s="150"/>
      <c r="G190" s="60"/>
      <c r="H190" s="108"/>
      <c r="I190" s="59"/>
      <c r="J190" s="92"/>
      <c r="K190" s="143"/>
    </row>
    <row r="191" spans="1:11" x14ac:dyDescent="0.25">
      <c r="A191" s="148"/>
      <c r="B191" s="151"/>
      <c r="C191" s="151"/>
      <c r="D191" s="151"/>
      <c r="E191" s="151"/>
      <c r="F191" s="151"/>
      <c r="G191" s="63"/>
      <c r="H191" s="109"/>
      <c r="I191" s="62"/>
      <c r="J191" s="93"/>
      <c r="K191" s="144"/>
    </row>
    <row r="192" spans="1:11" x14ac:dyDescent="0.25">
      <c r="A192" s="146">
        <f>A185+1</f>
        <v>45317</v>
      </c>
      <c r="B192" s="152"/>
      <c r="C192" s="152"/>
      <c r="D192" s="152"/>
      <c r="E192" s="152" t="str">
        <f>IF(C192="","",C192-B192-D192)</f>
        <v/>
      </c>
      <c r="F192" s="152">
        <f>IF(ISNA(INDEX($J$6:$L$10,MATCH(WEEKDAY($A192,2),$L$6:$L$10,0),1)),0,INDEX($J$6:$L$10,MATCH(WEEKDAY($A192,2),$L$6:$L$10,0),2))</f>
        <v>0.22916666666666666</v>
      </c>
      <c r="G192" s="57"/>
      <c r="H192" s="107"/>
      <c r="I192" s="56"/>
      <c r="J192" s="94"/>
      <c r="K192" s="154">
        <f>SUM(J192:J198)</f>
        <v>0</v>
      </c>
    </row>
    <row r="193" spans="1:11" x14ac:dyDescent="0.25">
      <c r="A193" s="147"/>
      <c r="B193" s="150"/>
      <c r="C193" s="150"/>
      <c r="D193" s="150"/>
      <c r="E193" s="150"/>
      <c r="F193" s="150"/>
      <c r="G193" s="60"/>
      <c r="H193" s="108"/>
      <c r="I193" s="59"/>
      <c r="J193" s="92"/>
      <c r="K193" s="143"/>
    </row>
    <row r="194" spans="1:11" x14ac:dyDescent="0.25">
      <c r="A194" s="147"/>
      <c r="B194" s="150"/>
      <c r="C194" s="150"/>
      <c r="D194" s="150"/>
      <c r="E194" s="150"/>
      <c r="F194" s="150"/>
      <c r="G194" s="60"/>
      <c r="H194" s="108"/>
      <c r="I194" s="59"/>
      <c r="J194" s="92"/>
      <c r="K194" s="143"/>
    </row>
    <row r="195" spans="1:11" x14ac:dyDescent="0.25">
      <c r="A195" s="147"/>
      <c r="B195" s="150"/>
      <c r="C195" s="150"/>
      <c r="D195" s="150"/>
      <c r="E195" s="150"/>
      <c r="F195" s="150"/>
      <c r="G195" s="60"/>
      <c r="H195" s="108"/>
      <c r="I195" s="59"/>
      <c r="J195" s="92"/>
      <c r="K195" s="143"/>
    </row>
    <row r="196" spans="1:11" x14ac:dyDescent="0.25">
      <c r="A196" s="147"/>
      <c r="B196" s="150"/>
      <c r="C196" s="150"/>
      <c r="D196" s="150"/>
      <c r="E196" s="150"/>
      <c r="F196" s="150"/>
      <c r="G196" s="60"/>
      <c r="H196" s="108"/>
      <c r="I196" s="59"/>
      <c r="J196" s="92"/>
      <c r="K196" s="143"/>
    </row>
    <row r="197" spans="1:11" x14ac:dyDescent="0.25">
      <c r="A197" s="147"/>
      <c r="B197" s="150"/>
      <c r="C197" s="150"/>
      <c r="D197" s="150"/>
      <c r="E197" s="150"/>
      <c r="F197" s="150"/>
      <c r="G197" s="60"/>
      <c r="H197" s="108"/>
      <c r="I197" s="59"/>
      <c r="J197" s="92"/>
      <c r="K197" s="143"/>
    </row>
    <row r="198" spans="1:11" x14ac:dyDescent="0.25">
      <c r="A198" s="148"/>
      <c r="B198" s="153"/>
      <c r="C198" s="153"/>
      <c r="D198" s="153"/>
      <c r="E198" s="153"/>
      <c r="F198" s="153"/>
      <c r="G198" s="66"/>
      <c r="H198" s="110"/>
      <c r="I198" s="65"/>
      <c r="J198" s="95"/>
      <c r="K198" s="155"/>
    </row>
    <row r="199" spans="1:11" x14ac:dyDescent="0.25">
      <c r="A199" s="146">
        <f>A192+1</f>
        <v>45318</v>
      </c>
      <c r="B199" s="149"/>
      <c r="C199" s="149"/>
      <c r="D199" s="149"/>
      <c r="E199" s="149" t="str">
        <f>IF(C199="","",C199-B199-D199)</f>
        <v/>
      </c>
      <c r="F199" s="149">
        <f>IF(ISNA(INDEX($J$6:$L$10,MATCH(WEEKDAY($A199,2),$L$6:$L$10,0),1)),0,INDEX($J$6:$L$10,MATCH(WEEKDAY($A199,2),$L$6:$L$10,0),2))</f>
        <v>0</v>
      </c>
      <c r="G199" s="69"/>
      <c r="H199" s="111"/>
      <c r="I199" s="68"/>
      <c r="J199" s="91"/>
      <c r="K199" s="142">
        <f>SUM(J199:J205)</f>
        <v>0</v>
      </c>
    </row>
    <row r="200" spans="1:11" x14ac:dyDescent="0.25">
      <c r="A200" s="147"/>
      <c r="B200" s="150"/>
      <c r="C200" s="150"/>
      <c r="D200" s="150"/>
      <c r="E200" s="150"/>
      <c r="F200" s="150"/>
      <c r="G200" s="60"/>
      <c r="H200" s="108"/>
      <c r="I200" s="59"/>
      <c r="J200" s="92"/>
      <c r="K200" s="143"/>
    </row>
    <row r="201" spans="1:11" x14ac:dyDescent="0.25">
      <c r="A201" s="147"/>
      <c r="B201" s="150"/>
      <c r="C201" s="150"/>
      <c r="D201" s="150"/>
      <c r="E201" s="150"/>
      <c r="F201" s="150"/>
      <c r="G201" s="60"/>
      <c r="H201" s="108"/>
      <c r="I201" s="59"/>
      <c r="J201" s="92"/>
      <c r="K201" s="143"/>
    </row>
    <row r="202" spans="1:11" x14ac:dyDescent="0.25">
      <c r="A202" s="147"/>
      <c r="B202" s="150"/>
      <c r="C202" s="150"/>
      <c r="D202" s="150"/>
      <c r="E202" s="150"/>
      <c r="F202" s="150"/>
      <c r="G202" s="60"/>
      <c r="H202" s="108"/>
      <c r="I202" s="59"/>
      <c r="J202" s="92"/>
      <c r="K202" s="143"/>
    </row>
    <row r="203" spans="1:11" x14ac:dyDescent="0.25">
      <c r="A203" s="147"/>
      <c r="B203" s="150"/>
      <c r="C203" s="150"/>
      <c r="D203" s="150"/>
      <c r="E203" s="150"/>
      <c r="F203" s="150"/>
      <c r="G203" s="60"/>
      <c r="H203" s="108"/>
      <c r="I203" s="59"/>
      <c r="J203" s="92"/>
      <c r="K203" s="143"/>
    </row>
    <row r="204" spans="1:11" x14ac:dyDescent="0.25">
      <c r="A204" s="147"/>
      <c r="B204" s="150"/>
      <c r="C204" s="150"/>
      <c r="D204" s="150"/>
      <c r="E204" s="150"/>
      <c r="F204" s="150"/>
      <c r="G204" s="60"/>
      <c r="H204" s="108"/>
      <c r="I204" s="59"/>
      <c r="J204" s="92"/>
      <c r="K204" s="143"/>
    </row>
    <row r="205" spans="1:11" x14ac:dyDescent="0.25">
      <c r="A205" s="148"/>
      <c r="B205" s="151"/>
      <c r="C205" s="151"/>
      <c r="D205" s="151"/>
      <c r="E205" s="151"/>
      <c r="F205" s="151"/>
      <c r="G205" s="63"/>
      <c r="H205" s="109"/>
      <c r="I205" s="62"/>
      <c r="J205" s="93"/>
      <c r="K205" s="144"/>
    </row>
    <row r="206" spans="1:11" x14ac:dyDescent="0.25">
      <c r="A206" s="146">
        <f>A199+1</f>
        <v>45319</v>
      </c>
      <c r="B206" s="152"/>
      <c r="C206" s="152"/>
      <c r="D206" s="152"/>
      <c r="E206" s="152" t="str">
        <f>IF(C206="","",C206-B206-D206)</f>
        <v/>
      </c>
      <c r="F206" s="152">
        <f>IF(ISNA(INDEX($J$6:$L$10,MATCH(WEEKDAY($A206,2),$L$6:$L$10,0),1)),0,INDEX($J$6:$L$10,MATCH(WEEKDAY($A206,2),$L$6:$L$10,0),2))</f>
        <v>0</v>
      </c>
      <c r="G206" s="57"/>
      <c r="H206" s="107"/>
      <c r="I206" s="56"/>
      <c r="J206" s="94"/>
      <c r="K206" s="154">
        <f>SUM(J206:J212)</f>
        <v>0</v>
      </c>
    </row>
    <row r="207" spans="1:11" x14ac:dyDescent="0.25">
      <c r="A207" s="147"/>
      <c r="B207" s="150"/>
      <c r="C207" s="150"/>
      <c r="D207" s="150"/>
      <c r="E207" s="150"/>
      <c r="F207" s="150"/>
      <c r="G207" s="60"/>
      <c r="H207" s="108"/>
      <c r="I207" s="59"/>
      <c r="J207" s="92"/>
      <c r="K207" s="143"/>
    </row>
    <row r="208" spans="1:11" x14ac:dyDescent="0.25">
      <c r="A208" s="147"/>
      <c r="B208" s="150"/>
      <c r="C208" s="150"/>
      <c r="D208" s="150"/>
      <c r="E208" s="150"/>
      <c r="F208" s="150"/>
      <c r="G208" s="60"/>
      <c r="H208" s="108"/>
      <c r="I208" s="59"/>
      <c r="J208" s="92"/>
      <c r="K208" s="143"/>
    </row>
    <row r="209" spans="1:11" x14ac:dyDescent="0.25">
      <c r="A209" s="147"/>
      <c r="B209" s="150"/>
      <c r="C209" s="150"/>
      <c r="D209" s="150"/>
      <c r="E209" s="150"/>
      <c r="F209" s="150"/>
      <c r="G209" s="60"/>
      <c r="H209" s="108"/>
      <c r="I209" s="59"/>
      <c r="J209" s="92"/>
      <c r="K209" s="143"/>
    </row>
    <row r="210" spans="1:11" x14ac:dyDescent="0.25">
      <c r="A210" s="147"/>
      <c r="B210" s="150"/>
      <c r="C210" s="150"/>
      <c r="D210" s="150"/>
      <c r="E210" s="150"/>
      <c r="F210" s="150"/>
      <c r="G210" s="60"/>
      <c r="H210" s="108"/>
      <c r="I210" s="59"/>
      <c r="J210" s="92"/>
      <c r="K210" s="143"/>
    </row>
    <row r="211" spans="1:11" x14ac:dyDescent="0.25">
      <c r="A211" s="147"/>
      <c r="B211" s="150"/>
      <c r="C211" s="150"/>
      <c r="D211" s="150"/>
      <c r="E211" s="150"/>
      <c r="F211" s="150"/>
      <c r="G211" s="60"/>
      <c r="H211" s="108"/>
      <c r="I211" s="59"/>
      <c r="J211" s="92"/>
      <c r="K211" s="143"/>
    </row>
    <row r="212" spans="1:11" x14ac:dyDescent="0.25">
      <c r="A212" s="148"/>
      <c r="B212" s="153"/>
      <c r="C212" s="153"/>
      <c r="D212" s="153"/>
      <c r="E212" s="153"/>
      <c r="F212" s="153"/>
      <c r="G212" s="66"/>
      <c r="H212" s="110"/>
      <c r="I212" s="65"/>
      <c r="J212" s="95"/>
      <c r="K212" s="155"/>
    </row>
    <row r="213" spans="1:11" x14ac:dyDescent="0.25">
      <c r="A213" s="146">
        <f>A206+1</f>
        <v>45320</v>
      </c>
      <c r="B213" s="149"/>
      <c r="C213" s="149"/>
      <c r="D213" s="149"/>
      <c r="E213" s="149" t="str">
        <f>IF(C213="","",C213-B213-D213)</f>
        <v/>
      </c>
      <c r="F213" s="149">
        <f>IF(ISNA(INDEX($J$6:$L$10,MATCH(WEEKDAY($A213,2),$L$6:$L$10,0),1)),0,INDEX($J$6:$L$10,MATCH(WEEKDAY($A213,2),$L$6:$L$10,0),2))</f>
        <v>0.33333333333333331</v>
      </c>
      <c r="G213" s="69"/>
      <c r="H213" s="111"/>
      <c r="I213" s="68"/>
      <c r="J213" s="91"/>
      <c r="K213" s="142">
        <f>SUM(J213:J219)</f>
        <v>0</v>
      </c>
    </row>
    <row r="214" spans="1:11" x14ac:dyDescent="0.25">
      <c r="A214" s="147"/>
      <c r="B214" s="150"/>
      <c r="C214" s="150"/>
      <c r="D214" s="150"/>
      <c r="E214" s="150"/>
      <c r="F214" s="150"/>
      <c r="G214" s="60"/>
      <c r="H214" s="108"/>
      <c r="I214" s="59"/>
      <c r="J214" s="92"/>
      <c r="K214" s="143"/>
    </row>
    <row r="215" spans="1:11" x14ac:dyDescent="0.25">
      <c r="A215" s="147"/>
      <c r="B215" s="150"/>
      <c r="C215" s="150"/>
      <c r="D215" s="150"/>
      <c r="E215" s="150"/>
      <c r="F215" s="150"/>
      <c r="G215" s="60"/>
      <c r="H215" s="108"/>
      <c r="I215" s="59"/>
      <c r="J215" s="92"/>
      <c r="K215" s="143"/>
    </row>
    <row r="216" spans="1:11" x14ac:dyDescent="0.25">
      <c r="A216" s="147"/>
      <c r="B216" s="150"/>
      <c r="C216" s="150"/>
      <c r="D216" s="150"/>
      <c r="E216" s="150"/>
      <c r="F216" s="150"/>
      <c r="G216" s="60"/>
      <c r="H216" s="108"/>
      <c r="I216" s="59"/>
      <c r="J216" s="92"/>
      <c r="K216" s="143"/>
    </row>
    <row r="217" spans="1:11" x14ac:dyDescent="0.25">
      <c r="A217" s="147"/>
      <c r="B217" s="150"/>
      <c r="C217" s="150"/>
      <c r="D217" s="150"/>
      <c r="E217" s="150"/>
      <c r="F217" s="150"/>
      <c r="G217" s="60"/>
      <c r="H217" s="108"/>
      <c r="I217" s="59"/>
      <c r="J217" s="92"/>
      <c r="K217" s="143"/>
    </row>
    <row r="218" spans="1:11" x14ac:dyDescent="0.25">
      <c r="A218" s="147"/>
      <c r="B218" s="150"/>
      <c r="C218" s="150"/>
      <c r="D218" s="150"/>
      <c r="E218" s="150"/>
      <c r="F218" s="150"/>
      <c r="G218" s="60"/>
      <c r="H218" s="108"/>
      <c r="I218" s="59"/>
      <c r="J218" s="92"/>
      <c r="K218" s="143"/>
    </row>
    <row r="219" spans="1:11" x14ac:dyDescent="0.25">
      <c r="A219" s="148"/>
      <c r="B219" s="151"/>
      <c r="C219" s="151"/>
      <c r="D219" s="151"/>
      <c r="E219" s="151"/>
      <c r="F219" s="151"/>
      <c r="G219" s="63"/>
      <c r="H219" s="109"/>
      <c r="I219" s="62"/>
      <c r="J219" s="93"/>
      <c r="K219" s="144"/>
    </row>
    <row r="220" spans="1:11" x14ac:dyDescent="0.25">
      <c r="A220" s="146">
        <f>A213+1</f>
        <v>45321</v>
      </c>
      <c r="B220" s="152"/>
      <c r="C220" s="152"/>
      <c r="D220" s="152"/>
      <c r="E220" s="152" t="str">
        <f>IF(C220="","",C220-B220-D220)</f>
        <v/>
      </c>
      <c r="F220" s="152">
        <f>IF(ISNA(INDEX($J$6:$L$10,MATCH(WEEKDAY($A220,2),$L$6:$L$10,0),1)),0,INDEX($J$6:$L$10,MATCH(WEEKDAY($A220,2),$L$6:$L$10,0),2))</f>
        <v>0.33333333333333331</v>
      </c>
      <c r="G220" s="57"/>
      <c r="H220" s="107"/>
      <c r="I220" s="56"/>
      <c r="J220" s="94"/>
      <c r="K220" s="154">
        <f>SUM(J220:J226)</f>
        <v>0</v>
      </c>
    </row>
    <row r="221" spans="1:11" x14ac:dyDescent="0.25">
      <c r="A221" s="147"/>
      <c r="B221" s="150"/>
      <c r="C221" s="150"/>
      <c r="D221" s="150"/>
      <c r="E221" s="150"/>
      <c r="F221" s="150"/>
      <c r="G221" s="60"/>
      <c r="H221" s="108"/>
      <c r="I221" s="59"/>
      <c r="J221" s="92"/>
      <c r="K221" s="143"/>
    </row>
    <row r="222" spans="1:11" x14ac:dyDescent="0.25">
      <c r="A222" s="147"/>
      <c r="B222" s="150"/>
      <c r="C222" s="150"/>
      <c r="D222" s="150"/>
      <c r="E222" s="150"/>
      <c r="F222" s="150"/>
      <c r="G222" s="60"/>
      <c r="H222" s="108"/>
      <c r="I222" s="59"/>
      <c r="J222" s="92"/>
      <c r="K222" s="143"/>
    </row>
    <row r="223" spans="1:11" x14ac:dyDescent="0.25">
      <c r="A223" s="147"/>
      <c r="B223" s="150"/>
      <c r="C223" s="150"/>
      <c r="D223" s="150"/>
      <c r="E223" s="150"/>
      <c r="F223" s="150"/>
      <c r="G223" s="60"/>
      <c r="H223" s="108"/>
      <c r="I223" s="59"/>
      <c r="J223" s="92"/>
      <c r="K223" s="143"/>
    </row>
    <row r="224" spans="1:11" x14ac:dyDescent="0.25">
      <c r="A224" s="147"/>
      <c r="B224" s="150"/>
      <c r="C224" s="150"/>
      <c r="D224" s="150"/>
      <c r="E224" s="150"/>
      <c r="F224" s="150"/>
      <c r="G224" s="60"/>
      <c r="H224" s="108"/>
      <c r="I224" s="59"/>
      <c r="J224" s="92"/>
      <c r="K224" s="143"/>
    </row>
    <row r="225" spans="1:11" x14ac:dyDescent="0.25">
      <c r="A225" s="147"/>
      <c r="B225" s="150"/>
      <c r="C225" s="150"/>
      <c r="D225" s="150"/>
      <c r="E225" s="150"/>
      <c r="F225" s="150"/>
      <c r="G225" s="60"/>
      <c r="H225" s="108"/>
      <c r="I225" s="59"/>
      <c r="J225" s="92"/>
      <c r="K225" s="143"/>
    </row>
    <row r="226" spans="1:11" x14ac:dyDescent="0.25">
      <c r="A226" s="148"/>
      <c r="B226" s="153"/>
      <c r="C226" s="153"/>
      <c r="D226" s="153"/>
      <c r="E226" s="153"/>
      <c r="F226" s="153"/>
      <c r="G226" s="66"/>
      <c r="H226" s="110"/>
      <c r="I226" s="65"/>
      <c r="J226" s="95"/>
      <c r="K226" s="155"/>
    </row>
    <row r="227" spans="1:11" x14ac:dyDescent="0.25">
      <c r="A227" s="146">
        <f>A220+1</f>
        <v>45322</v>
      </c>
      <c r="B227" s="149"/>
      <c r="C227" s="149"/>
      <c r="D227" s="149"/>
      <c r="E227" s="149" t="str">
        <f>IF(C227="","",C227-B227-D227)</f>
        <v/>
      </c>
      <c r="F227" s="149">
        <f>IF(ISNA(INDEX($J$6:$L$10,MATCH(WEEKDAY($A227,2),$L$6:$L$10,0),1)),0,INDEX($J$6:$L$10,MATCH(WEEKDAY($A227,2),$L$6:$L$10,0),2))</f>
        <v>0.33333333333333331</v>
      </c>
      <c r="G227" s="69"/>
      <c r="H227" s="111"/>
      <c r="I227" s="68"/>
      <c r="J227" s="91"/>
      <c r="K227" s="142">
        <f t="shared" ref="K227" si="0">SUM(J227:J233)</f>
        <v>0</v>
      </c>
    </row>
    <row r="228" spans="1:11" x14ac:dyDescent="0.25">
      <c r="A228" s="147"/>
      <c r="B228" s="150"/>
      <c r="C228" s="150"/>
      <c r="D228" s="150"/>
      <c r="E228" s="150"/>
      <c r="F228" s="150"/>
      <c r="G228" s="60"/>
      <c r="H228" s="108"/>
      <c r="I228" s="59"/>
      <c r="J228" s="92"/>
      <c r="K228" s="143"/>
    </row>
    <row r="229" spans="1:11" x14ac:dyDescent="0.25">
      <c r="A229" s="147"/>
      <c r="B229" s="150"/>
      <c r="C229" s="150"/>
      <c r="D229" s="150"/>
      <c r="E229" s="150"/>
      <c r="F229" s="150"/>
      <c r="G229" s="60"/>
      <c r="H229" s="108"/>
      <c r="I229" s="59"/>
      <c r="J229" s="92"/>
      <c r="K229" s="143"/>
    </row>
    <row r="230" spans="1:11" x14ac:dyDescent="0.25">
      <c r="A230" s="147"/>
      <c r="B230" s="150"/>
      <c r="C230" s="150"/>
      <c r="D230" s="150"/>
      <c r="E230" s="150"/>
      <c r="F230" s="150"/>
      <c r="G230" s="60"/>
      <c r="H230" s="108"/>
      <c r="I230" s="59"/>
      <c r="J230" s="92"/>
      <c r="K230" s="143"/>
    </row>
    <row r="231" spans="1:11" x14ac:dyDescent="0.25">
      <c r="A231" s="147"/>
      <c r="B231" s="150"/>
      <c r="C231" s="150"/>
      <c r="D231" s="150"/>
      <c r="E231" s="150"/>
      <c r="F231" s="150"/>
      <c r="G231" s="60"/>
      <c r="H231" s="108"/>
      <c r="I231" s="59"/>
      <c r="J231" s="92"/>
      <c r="K231" s="143"/>
    </row>
    <row r="232" spans="1:11" x14ac:dyDescent="0.25">
      <c r="A232" s="147"/>
      <c r="B232" s="150"/>
      <c r="C232" s="150"/>
      <c r="D232" s="150"/>
      <c r="E232" s="150"/>
      <c r="F232" s="150"/>
      <c r="G232" s="60"/>
      <c r="H232" s="108"/>
      <c r="I232" s="59"/>
      <c r="J232" s="92"/>
      <c r="K232" s="143"/>
    </row>
    <row r="233" spans="1:11" x14ac:dyDescent="0.25">
      <c r="A233" s="148"/>
      <c r="B233" s="151"/>
      <c r="C233" s="151"/>
      <c r="D233" s="151"/>
      <c r="E233" s="151"/>
      <c r="F233" s="151"/>
      <c r="G233" s="63"/>
      <c r="H233" s="109"/>
      <c r="I233" s="62"/>
      <c r="J233" s="93"/>
      <c r="K233" s="144"/>
    </row>
    <row r="234" spans="1:11" x14ac:dyDescent="0.25">
      <c r="A234" s="70"/>
      <c r="B234" s="71"/>
      <c r="C234" s="71"/>
      <c r="D234" s="71"/>
      <c r="E234" s="38">
        <f>SUM(E17:E233)</f>
        <v>0.33333333333333331</v>
      </c>
      <c r="F234" s="38">
        <f>SUM(F17:F233)</f>
        <v>7.2499999999999982</v>
      </c>
      <c r="G234" s="74"/>
      <c r="H234" s="74"/>
      <c r="I234" s="72"/>
      <c r="J234" s="73">
        <f t="shared" ref="J234:K234" si="1">SUM(J17:J233)</f>
        <v>0.33333333333333337</v>
      </c>
      <c r="K234" s="38">
        <f t="shared" si="1"/>
        <v>0.33333333333333337</v>
      </c>
    </row>
    <row r="235" spans="1:11" x14ac:dyDescent="0.25">
      <c r="A235" s="12"/>
      <c r="B235" s="75"/>
      <c r="C235" s="75"/>
      <c r="D235" s="75"/>
      <c r="E235" s="75"/>
      <c r="F235" s="75"/>
      <c r="G235" s="75"/>
      <c r="H235" s="75"/>
      <c r="I235" s="75"/>
      <c r="J235" s="75"/>
      <c r="K235" s="75"/>
    </row>
    <row r="236" spans="1:11" x14ac:dyDescent="0.25">
      <c r="A236" s="12"/>
      <c r="B236" s="75"/>
      <c r="C236" s="75"/>
      <c r="D236" s="75"/>
      <c r="E236" s="75"/>
      <c r="F236" s="75"/>
      <c r="G236" s="75"/>
      <c r="H236" s="75"/>
      <c r="I236" s="75"/>
      <c r="J236" s="75"/>
      <c r="K236" s="75"/>
    </row>
    <row r="237" spans="1:11" x14ac:dyDescent="0.25">
      <c r="A237" s="12"/>
      <c r="B237" s="75"/>
      <c r="C237" s="75"/>
      <c r="D237" s="75"/>
      <c r="E237" s="75"/>
      <c r="F237" s="145" t="s">
        <v>53</v>
      </c>
      <c r="G237" s="145"/>
      <c r="H237" s="145"/>
      <c r="I237" s="145"/>
      <c r="J237" s="145"/>
      <c r="K237" s="145"/>
    </row>
    <row r="238" spans="1:11" x14ac:dyDescent="0.25">
      <c r="A238" s="12"/>
      <c r="B238" s="75"/>
      <c r="C238" s="48"/>
      <c r="D238" s="75"/>
      <c r="E238" s="75"/>
      <c r="F238" s="97" t="str">
        <f>LEFT(A8,1)</f>
        <v>1</v>
      </c>
      <c r="G238" s="41" t="str">
        <f>CONCATENATE(B8," ",C8)</f>
        <v>= Projekt: "Mein Testprojekt (ATHU0100126)"</v>
      </c>
      <c r="H238" s="41"/>
      <c r="I238" s="75"/>
      <c r="J238" s="76"/>
      <c r="K238" s="77">
        <f>SUMIF($I$17:$I$233,$F238,$J$17:$J$233)</f>
        <v>0.14583333333333334</v>
      </c>
    </row>
    <row r="239" spans="1:11" x14ac:dyDescent="0.25">
      <c r="A239" s="12"/>
      <c r="B239" s="75"/>
      <c r="C239" s="75"/>
      <c r="D239" s="75"/>
      <c r="E239" s="75"/>
      <c r="F239" s="97" t="str">
        <f t="shared" ref="F239:F242" si="2">LEFT(A9,1)</f>
        <v>2</v>
      </c>
      <c r="G239" s="5" t="str">
        <f t="shared" ref="G239:G241" si="3">CONCATENATE(B9," ",C9)</f>
        <v>= Projekt: "Mein 1. Projekt (ATSK0200083)"</v>
      </c>
      <c r="H239" s="5"/>
      <c r="I239" s="75"/>
      <c r="J239" s="71"/>
      <c r="K239" s="78">
        <f t="shared" ref="K239:K241" si="4">SUMIF($I$17:$I$233,$F239,$J$17:$J$233)</f>
        <v>0.1423611111111111</v>
      </c>
    </row>
    <row r="240" spans="1:11" x14ac:dyDescent="0.25">
      <c r="A240" s="12"/>
      <c r="B240" s="75"/>
      <c r="C240" s="75"/>
      <c r="D240" s="75"/>
      <c r="E240" s="75"/>
      <c r="F240" s="97" t="str">
        <f t="shared" si="2"/>
        <v>3</v>
      </c>
      <c r="G240" s="5" t="str">
        <f t="shared" si="3"/>
        <v>= Projekt: "Name"</v>
      </c>
      <c r="H240" s="5"/>
      <c r="I240" s="75"/>
      <c r="J240" s="71"/>
      <c r="K240" s="78">
        <f t="shared" si="4"/>
        <v>0</v>
      </c>
    </row>
    <row r="241" spans="1:12" x14ac:dyDescent="0.25">
      <c r="A241" s="12"/>
      <c r="B241" s="75"/>
      <c r="C241" s="75"/>
      <c r="D241" s="75"/>
      <c r="E241" s="75"/>
      <c r="F241" s="97" t="str">
        <f t="shared" si="2"/>
        <v>4</v>
      </c>
      <c r="G241" s="5" t="str">
        <f t="shared" si="3"/>
        <v>= Projekt: "Name"</v>
      </c>
      <c r="H241" s="5"/>
      <c r="I241" s="75"/>
      <c r="J241" s="71"/>
      <c r="K241" s="78">
        <f t="shared" si="4"/>
        <v>0</v>
      </c>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4.5138888888888888E-2</v>
      </c>
    </row>
    <row r="243" spans="1:12" x14ac:dyDescent="0.25">
      <c r="A243" s="12"/>
      <c r="B243" s="75"/>
      <c r="C243" s="75"/>
      <c r="D243" s="75"/>
      <c r="E243" s="75"/>
      <c r="F243" s="71"/>
      <c r="G243" s="71"/>
      <c r="H243" s="71"/>
      <c r="I243" s="71"/>
      <c r="J243" s="71"/>
      <c r="K243" s="82">
        <f>SUM(K238:K242)</f>
        <v>0.33333333333333331</v>
      </c>
    </row>
    <row r="244" spans="1:12" x14ac:dyDescent="0.25">
      <c r="A244" s="12"/>
      <c r="B244" s="75"/>
      <c r="C244" s="75"/>
      <c r="D244" s="75"/>
      <c r="E244" s="75"/>
      <c r="F244" s="75"/>
      <c r="G244" s="75"/>
      <c r="H244" s="75"/>
      <c r="I244" s="75"/>
      <c r="J244" s="75"/>
      <c r="K244" s="75"/>
    </row>
    <row r="245" spans="1:12" x14ac:dyDescent="0.25">
      <c r="A245" s="12"/>
      <c r="B245" s="75"/>
      <c r="C245" s="75"/>
      <c r="D245" s="75"/>
      <c r="E245" s="75"/>
      <c r="F245" s="75"/>
      <c r="G245" s="75"/>
      <c r="H245" s="75"/>
      <c r="I245" s="75"/>
      <c r="J245" s="75"/>
      <c r="K245" s="75"/>
    </row>
    <row r="246" spans="1:12" x14ac:dyDescent="0.25">
      <c r="A246" s="12"/>
      <c r="B246" s="75"/>
      <c r="C246" s="75"/>
      <c r="D246" s="75"/>
      <c r="E246" s="75"/>
      <c r="F246" s="75"/>
      <c r="G246" s="75"/>
      <c r="H246" s="75"/>
      <c r="I246" s="75"/>
      <c r="J246" s="75"/>
      <c r="K246" s="75"/>
    </row>
    <row r="247" spans="1:12" x14ac:dyDescent="0.25">
      <c r="A247" s="12"/>
      <c r="B247" s="75"/>
      <c r="C247" s="75"/>
      <c r="D247" s="75"/>
      <c r="E247" s="75"/>
      <c r="F247" s="75"/>
      <c r="G247" s="75"/>
      <c r="H247" s="75"/>
      <c r="I247" s="75"/>
      <c r="J247" s="75"/>
      <c r="K247" s="75"/>
    </row>
    <row r="248" spans="1:12" x14ac:dyDescent="0.25">
      <c r="A248" s="12"/>
      <c r="B248" s="75"/>
      <c r="C248" s="75"/>
      <c r="D248" s="75"/>
      <c r="E248" s="75"/>
      <c r="F248" s="75"/>
      <c r="G248" s="75"/>
      <c r="H248" s="75"/>
      <c r="I248" s="75"/>
      <c r="J248" s="75"/>
      <c r="K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A1:K1"/>
    <mergeCell ref="F4:I4"/>
    <mergeCell ref="I15:I16"/>
    <mergeCell ref="A17:A23"/>
    <mergeCell ref="B17:B23"/>
    <mergeCell ref="C17:C23"/>
    <mergeCell ref="D17:D23"/>
    <mergeCell ref="E17:E23"/>
    <mergeCell ref="F17:F23"/>
    <mergeCell ref="K17:K23"/>
    <mergeCell ref="A24:A30"/>
    <mergeCell ref="B24:B30"/>
    <mergeCell ref="C24:C30"/>
    <mergeCell ref="D24:D30"/>
    <mergeCell ref="E24:E30"/>
    <mergeCell ref="F24:F30"/>
    <mergeCell ref="K24:K30"/>
    <mergeCell ref="K31:K37"/>
    <mergeCell ref="A38:A44"/>
    <mergeCell ref="B38:B44"/>
    <mergeCell ref="C38:C44"/>
    <mergeCell ref="D38:D44"/>
    <mergeCell ref="E38:E44"/>
    <mergeCell ref="F38:F44"/>
    <mergeCell ref="K38:K44"/>
    <mergeCell ref="A31:A37"/>
    <mergeCell ref="B31:B37"/>
    <mergeCell ref="C31:C37"/>
    <mergeCell ref="D31:D37"/>
    <mergeCell ref="E31:E37"/>
    <mergeCell ref="F31:F37"/>
    <mergeCell ref="K45:K51"/>
    <mergeCell ref="A52:A58"/>
    <mergeCell ref="B52:B58"/>
    <mergeCell ref="C52:C58"/>
    <mergeCell ref="D52:D58"/>
    <mergeCell ref="E52:E58"/>
    <mergeCell ref="F52:F58"/>
    <mergeCell ref="K52:K58"/>
    <mergeCell ref="A45:A51"/>
    <mergeCell ref="B45:B51"/>
    <mergeCell ref="C45:C51"/>
    <mergeCell ref="D45:D51"/>
    <mergeCell ref="E45:E51"/>
    <mergeCell ref="F45:F51"/>
    <mergeCell ref="K59:K65"/>
    <mergeCell ref="A66:A72"/>
    <mergeCell ref="B66:B72"/>
    <mergeCell ref="C66:C72"/>
    <mergeCell ref="D66:D72"/>
    <mergeCell ref="E66:E72"/>
    <mergeCell ref="F66:F72"/>
    <mergeCell ref="K66:K72"/>
    <mergeCell ref="A59:A65"/>
    <mergeCell ref="B59:B65"/>
    <mergeCell ref="C59:C65"/>
    <mergeCell ref="D59:D65"/>
    <mergeCell ref="E59:E65"/>
    <mergeCell ref="F59:F65"/>
    <mergeCell ref="K73:K79"/>
    <mergeCell ref="A80:A86"/>
    <mergeCell ref="B80:B86"/>
    <mergeCell ref="C80:C86"/>
    <mergeCell ref="D80:D86"/>
    <mergeCell ref="E80:E86"/>
    <mergeCell ref="F80:F86"/>
    <mergeCell ref="K80:K86"/>
    <mergeCell ref="A73:A79"/>
    <mergeCell ref="B73:B79"/>
    <mergeCell ref="C73:C79"/>
    <mergeCell ref="D73:D79"/>
    <mergeCell ref="E73:E79"/>
    <mergeCell ref="F73:F79"/>
    <mergeCell ref="K87:K93"/>
    <mergeCell ref="A94:A100"/>
    <mergeCell ref="B94:B100"/>
    <mergeCell ref="C94:C100"/>
    <mergeCell ref="D94:D100"/>
    <mergeCell ref="E94:E100"/>
    <mergeCell ref="F94:F100"/>
    <mergeCell ref="K94:K100"/>
    <mergeCell ref="A87:A93"/>
    <mergeCell ref="B87:B93"/>
    <mergeCell ref="C87:C93"/>
    <mergeCell ref="D87:D93"/>
    <mergeCell ref="E87:E93"/>
    <mergeCell ref="F87:F93"/>
    <mergeCell ref="K101:K107"/>
    <mergeCell ref="A108:A114"/>
    <mergeCell ref="B108:B114"/>
    <mergeCell ref="C108:C114"/>
    <mergeCell ref="D108:D114"/>
    <mergeCell ref="E108:E114"/>
    <mergeCell ref="F108:F114"/>
    <mergeCell ref="K108:K114"/>
    <mergeCell ref="A101:A107"/>
    <mergeCell ref="B101:B107"/>
    <mergeCell ref="C101:C107"/>
    <mergeCell ref="D101:D107"/>
    <mergeCell ref="E101:E107"/>
    <mergeCell ref="F101:F107"/>
    <mergeCell ref="K115:K121"/>
    <mergeCell ref="A122:A128"/>
    <mergeCell ref="B122:B128"/>
    <mergeCell ref="C122:C128"/>
    <mergeCell ref="D122:D128"/>
    <mergeCell ref="E122:E128"/>
    <mergeCell ref="F122:F128"/>
    <mergeCell ref="K122:K128"/>
    <mergeCell ref="A115:A121"/>
    <mergeCell ref="B115:B121"/>
    <mergeCell ref="C115:C121"/>
    <mergeCell ref="D115:D121"/>
    <mergeCell ref="E115:E121"/>
    <mergeCell ref="F115:F121"/>
    <mergeCell ref="K129:K135"/>
    <mergeCell ref="A136:A142"/>
    <mergeCell ref="B136:B142"/>
    <mergeCell ref="C136:C142"/>
    <mergeCell ref="D136:D142"/>
    <mergeCell ref="E136:E142"/>
    <mergeCell ref="F136:F142"/>
    <mergeCell ref="K136:K142"/>
    <mergeCell ref="A129:A135"/>
    <mergeCell ref="B129:B135"/>
    <mergeCell ref="C129:C135"/>
    <mergeCell ref="D129:D135"/>
    <mergeCell ref="E129:E135"/>
    <mergeCell ref="F129:F135"/>
    <mergeCell ref="K143:K149"/>
    <mergeCell ref="A150:A156"/>
    <mergeCell ref="B150:B156"/>
    <mergeCell ref="C150:C156"/>
    <mergeCell ref="D150:D156"/>
    <mergeCell ref="E150:E156"/>
    <mergeCell ref="F150:F156"/>
    <mergeCell ref="K150:K156"/>
    <mergeCell ref="A143:A149"/>
    <mergeCell ref="B143:B149"/>
    <mergeCell ref="C143:C149"/>
    <mergeCell ref="D143:D149"/>
    <mergeCell ref="E143:E149"/>
    <mergeCell ref="F143:F149"/>
    <mergeCell ref="K157:K163"/>
    <mergeCell ref="A164:A170"/>
    <mergeCell ref="B164:B170"/>
    <mergeCell ref="C164:C170"/>
    <mergeCell ref="D164:D170"/>
    <mergeCell ref="E164:E170"/>
    <mergeCell ref="F164:F170"/>
    <mergeCell ref="K164:K170"/>
    <mergeCell ref="A157:A163"/>
    <mergeCell ref="B157:B163"/>
    <mergeCell ref="C157:C163"/>
    <mergeCell ref="D157:D163"/>
    <mergeCell ref="E157:E163"/>
    <mergeCell ref="F157:F163"/>
    <mergeCell ref="K171:K177"/>
    <mergeCell ref="A178:A184"/>
    <mergeCell ref="B178:B184"/>
    <mergeCell ref="C178:C184"/>
    <mergeCell ref="D178:D184"/>
    <mergeCell ref="E178:E184"/>
    <mergeCell ref="F178:F184"/>
    <mergeCell ref="K178:K184"/>
    <mergeCell ref="A171:A177"/>
    <mergeCell ref="B171:B177"/>
    <mergeCell ref="C171:C177"/>
    <mergeCell ref="D171:D177"/>
    <mergeCell ref="E171:E177"/>
    <mergeCell ref="F171:F177"/>
    <mergeCell ref="K185:K191"/>
    <mergeCell ref="A192:A198"/>
    <mergeCell ref="B192:B198"/>
    <mergeCell ref="C192:C198"/>
    <mergeCell ref="D192:D198"/>
    <mergeCell ref="E192:E198"/>
    <mergeCell ref="F192:F198"/>
    <mergeCell ref="K192:K198"/>
    <mergeCell ref="A185:A191"/>
    <mergeCell ref="B185:B191"/>
    <mergeCell ref="C185:C191"/>
    <mergeCell ref="D185:D191"/>
    <mergeCell ref="E185:E191"/>
    <mergeCell ref="F185:F191"/>
    <mergeCell ref="K199:K205"/>
    <mergeCell ref="A206:A212"/>
    <mergeCell ref="B206:B212"/>
    <mergeCell ref="C206:C212"/>
    <mergeCell ref="D206:D212"/>
    <mergeCell ref="E206:E212"/>
    <mergeCell ref="F206:F212"/>
    <mergeCell ref="K206:K212"/>
    <mergeCell ref="A199:A205"/>
    <mergeCell ref="B199:B205"/>
    <mergeCell ref="C199:C205"/>
    <mergeCell ref="D199:D205"/>
    <mergeCell ref="E199:E205"/>
    <mergeCell ref="F199:F205"/>
    <mergeCell ref="K227:K233"/>
    <mergeCell ref="F237:K237"/>
    <mergeCell ref="A227:A233"/>
    <mergeCell ref="B227:B233"/>
    <mergeCell ref="C227:C233"/>
    <mergeCell ref="D227:D233"/>
    <mergeCell ref="E227:E233"/>
    <mergeCell ref="F227:F233"/>
    <mergeCell ref="K213:K219"/>
    <mergeCell ref="A220:A226"/>
    <mergeCell ref="B220:B226"/>
    <mergeCell ref="C220:C226"/>
    <mergeCell ref="D220:D226"/>
    <mergeCell ref="E220:E226"/>
    <mergeCell ref="F220:F226"/>
    <mergeCell ref="K220:K226"/>
    <mergeCell ref="A213:A219"/>
    <mergeCell ref="B213:B219"/>
    <mergeCell ref="C213:C219"/>
    <mergeCell ref="D213:D219"/>
    <mergeCell ref="E213:E219"/>
    <mergeCell ref="F213:F219"/>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Normal="100" workbookViewId="0">
      <selection sqref="A1:G1"/>
    </sheetView>
  </sheetViews>
  <sheetFormatPr baseColWidth="10" defaultColWidth="9.28515625" defaultRowHeight="15" x14ac:dyDescent="0.25"/>
  <cols>
    <col min="1" max="1" width="31.7109375" customWidth="1"/>
    <col min="2" max="7" width="15.7109375" customWidth="1"/>
  </cols>
  <sheetData>
    <row r="1" spans="1:9" ht="21" customHeight="1" x14ac:dyDescent="0.35">
      <c r="A1" s="138" t="s">
        <v>30</v>
      </c>
      <c r="B1" s="138"/>
      <c r="C1" s="138"/>
      <c r="D1" s="138"/>
      <c r="E1" s="138"/>
      <c r="F1" s="138"/>
      <c r="G1" s="138"/>
      <c r="H1" s="2"/>
      <c r="I1" s="2"/>
    </row>
    <row r="2" spans="1:9" x14ac:dyDescent="0.25">
      <c r="A2" s="9"/>
      <c r="B2" s="10"/>
      <c r="C2" s="11"/>
      <c r="D2" s="11"/>
      <c r="E2" s="11"/>
      <c r="F2" s="11"/>
      <c r="G2" s="11"/>
      <c r="H2" s="1"/>
    </row>
    <row r="3" spans="1:9" x14ac:dyDescent="0.25">
      <c r="A3" s="9"/>
      <c r="B3" s="10"/>
      <c r="C3" s="11"/>
      <c r="D3" s="11"/>
      <c r="E3" s="11"/>
      <c r="F3" s="11"/>
      <c r="G3" s="11"/>
      <c r="H3" s="1"/>
    </row>
    <row r="4" spans="1:9" x14ac:dyDescent="0.25">
      <c r="A4" s="12" t="s">
        <v>31</v>
      </c>
      <c r="B4" s="133"/>
      <c r="C4" s="13"/>
      <c r="D4" s="13"/>
      <c r="E4" s="13"/>
      <c r="F4" s="14"/>
      <c r="G4" s="14"/>
      <c r="H4" s="1"/>
    </row>
    <row r="5" spans="1:9" x14ac:dyDescent="0.25">
      <c r="A5" s="15" t="s">
        <v>32</v>
      </c>
      <c r="B5" s="23"/>
      <c r="C5" s="23"/>
      <c r="D5" s="25"/>
      <c r="E5" s="25"/>
      <c r="F5" s="23"/>
      <c r="G5" s="23"/>
      <c r="H5" s="1"/>
    </row>
    <row r="6" spans="1:9" ht="15" customHeight="1" x14ac:dyDescent="0.25">
      <c r="A6" s="15" t="s">
        <v>62</v>
      </c>
      <c r="B6" s="23"/>
      <c r="C6" s="23"/>
      <c r="D6" s="25"/>
      <c r="E6" s="25"/>
      <c r="F6" s="23"/>
      <c r="G6" s="23"/>
      <c r="H6" s="1"/>
    </row>
    <row r="7" spans="1:9" x14ac:dyDescent="0.25">
      <c r="A7" s="15" t="s">
        <v>2</v>
      </c>
      <c r="B7" s="24"/>
      <c r="C7" s="14"/>
      <c r="D7" s="14"/>
      <c r="E7" s="14"/>
      <c r="F7" s="14"/>
      <c r="G7" s="14"/>
      <c r="H7" s="1"/>
    </row>
    <row r="8" spans="1:9" ht="15" customHeight="1" x14ac:dyDescent="0.25">
      <c r="A8" s="15" t="s">
        <v>3</v>
      </c>
      <c r="B8" s="24"/>
      <c r="C8" s="16"/>
      <c r="D8" s="17"/>
      <c r="E8" s="17"/>
      <c r="F8" s="14"/>
      <c r="G8" s="14"/>
      <c r="H8" s="1"/>
    </row>
    <row r="9" spans="1:9" x14ac:dyDescent="0.25">
      <c r="A9" s="15" t="s">
        <v>4</v>
      </c>
      <c r="B9" s="18"/>
      <c r="C9" s="14"/>
      <c r="D9" s="14"/>
      <c r="E9" s="14"/>
      <c r="F9" s="14"/>
      <c r="G9" s="14"/>
      <c r="H9" s="1"/>
    </row>
    <row r="10" spans="1:9" x14ac:dyDescent="0.25">
      <c r="A10" s="19" t="s">
        <v>5</v>
      </c>
      <c r="B10" s="26">
        <v>0.33333333333333331</v>
      </c>
      <c r="C10" s="14"/>
      <c r="D10" s="14"/>
      <c r="E10" s="14"/>
      <c r="F10" s="14"/>
      <c r="G10" s="14"/>
      <c r="H10" s="1"/>
    </row>
    <row r="11" spans="1:9" x14ac:dyDescent="0.25">
      <c r="A11" s="19" t="s">
        <v>6</v>
      </c>
      <c r="B11" s="26">
        <v>0.33333333333333331</v>
      </c>
      <c r="C11" s="14"/>
      <c r="D11" s="3" t="s">
        <v>33</v>
      </c>
      <c r="E11" s="159" t="s">
        <v>0</v>
      </c>
      <c r="F11" s="159"/>
      <c r="G11" s="159"/>
      <c r="H11" s="1"/>
    </row>
    <row r="12" spans="1:9" x14ac:dyDescent="0.25">
      <c r="A12" s="19" t="s">
        <v>7</v>
      </c>
      <c r="B12" s="26">
        <v>0.33333333333333331</v>
      </c>
      <c r="C12" s="14"/>
      <c r="D12" s="3" t="s">
        <v>34</v>
      </c>
      <c r="E12" s="159" t="s">
        <v>0</v>
      </c>
      <c r="F12" s="159"/>
      <c r="G12" s="159"/>
      <c r="H12" s="1"/>
    </row>
    <row r="13" spans="1:9" x14ac:dyDescent="0.25">
      <c r="A13" s="19" t="s">
        <v>8</v>
      </c>
      <c r="B13" s="26">
        <v>0.33333333333333331</v>
      </c>
      <c r="C13" s="14"/>
      <c r="D13" s="3" t="s">
        <v>35</v>
      </c>
      <c r="E13" s="159" t="s">
        <v>0</v>
      </c>
      <c r="F13" s="159"/>
      <c r="G13" s="159"/>
      <c r="H13" s="1"/>
    </row>
    <row r="14" spans="1:9" x14ac:dyDescent="0.25">
      <c r="A14" s="19" t="s">
        <v>9</v>
      </c>
      <c r="B14" s="26">
        <v>0.22916666666666666</v>
      </c>
      <c r="C14" s="14"/>
      <c r="D14" s="3" t="s">
        <v>36</v>
      </c>
      <c r="E14" s="159" t="s">
        <v>0</v>
      </c>
      <c r="F14" s="159"/>
      <c r="G14" s="159"/>
      <c r="H14" s="1"/>
    </row>
    <row r="15" spans="1:9" x14ac:dyDescent="0.25">
      <c r="A15" s="19" t="s">
        <v>10</v>
      </c>
      <c r="B15" s="26">
        <v>0</v>
      </c>
      <c r="C15" s="14"/>
      <c r="D15" s="14"/>
      <c r="E15" s="14"/>
      <c r="F15" s="14"/>
      <c r="G15" s="14"/>
      <c r="H15" s="1"/>
    </row>
    <row r="16" spans="1:9" x14ac:dyDescent="0.25">
      <c r="A16" s="19" t="s">
        <v>11</v>
      </c>
      <c r="B16" s="26">
        <v>0</v>
      </c>
      <c r="C16" s="14"/>
      <c r="D16" s="14"/>
      <c r="E16" s="14"/>
      <c r="F16" s="14"/>
      <c r="G16" s="14"/>
      <c r="H16" s="1"/>
    </row>
    <row r="17" spans="1:8" ht="15.75" thickBot="1" x14ac:dyDescent="0.3">
      <c r="A17" s="19"/>
      <c r="B17" s="20">
        <f>SUM(B10:B16)</f>
        <v>1.5625</v>
      </c>
      <c r="C17" s="14"/>
      <c r="D17" s="14"/>
      <c r="E17" s="14"/>
      <c r="F17" s="14"/>
      <c r="G17" s="14"/>
      <c r="H17" s="1"/>
    </row>
    <row r="18" spans="1:8" ht="15.75" thickTop="1" x14ac:dyDescent="0.25">
      <c r="A18" s="9"/>
      <c r="B18" s="10"/>
      <c r="C18" s="11"/>
      <c r="D18" s="11"/>
      <c r="E18" s="11"/>
      <c r="F18" s="11"/>
      <c r="G18" s="11"/>
      <c r="H18" s="1"/>
    </row>
    <row r="19" spans="1:8" x14ac:dyDescent="0.25">
      <c r="A19" s="9"/>
      <c r="B19" s="10"/>
      <c r="C19" s="11"/>
      <c r="D19" s="11"/>
      <c r="E19" s="11"/>
      <c r="F19" s="11"/>
      <c r="G19" s="11"/>
      <c r="H19" s="1"/>
    </row>
    <row r="20" spans="1:8" ht="36.75" x14ac:dyDescent="0.25">
      <c r="A20" s="90" t="s">
        <v>37</v>
      </c>
      <c r="B20" s="88" t="str">
        <f>CONCATENATE(D11," ",E11)</f>
        <v>Projekt 1 "Name"</v>
      </c>
      <c r="C20" s="88" t="str">
        <f>CONCATENATE(D12," ",E12)</f>
        <v>Projekt 2 "Name"</v>
      </c>
      <c r="D20" s="88" t="str">
        <f>CONCATENATE(D13," ",E13)</f>
        <v>Projekt 3 "Name"</v>
      </c>
      <c r="E20" s="88" t="str">
        <f>CONCATENATE(D14," ",E14)</f>
        <v>Projekt 4 "Name"</v>
      </c>
      <c r="F20" s="88" t="s">
        <v>93</v>
      </c>
      <c r="G20" s="89" t="s">
        <v>38</v>
      </c>
      <c r="H20" s="1"/>
    </row>
    <row r="21" spans="1:8" x14ac:dyDescent="0.25">
      <c r="A21" s="27" t="s">
        <v>39</v>
      </c>
      <c r="B21" s="28">
        <f>Jänner!K238</f>
        <v>0</v>
      </c>
      <c r="C21" s="28">
        <f>Jänner!K239</f>
        <v>0</v>
      </c>
      <c r="D21" s="28">
        <f>Jänner!K240</f>
        <v>0</v>
      </c>
      <c r="E21" s="28">
        <f>Jänner!K241</f>
        <v>0</v>
      </c>
      <c r="F21" s="28">
        <f>Jänner!K242</f>
        <v>0</v>
      </c>
      <c r="G21" s="29">
        <f>SUM(B21:F21)</f>
        <v>0</v>
      </c>
      <c r="H21" s="1"/>
    </row>
    <row r="22" spans="1:8" x14ac:dyDescent="0.25">
      <c r="A22" s="30" t="s">
        <v>40</v>
      </c>
      <c r="B22" s="28">
        <f>Februar!K224</f>
        <v>0</v>
      </c>
      <c r="C22" s="28">
        <f>Februar!K225</f>
        <v>0</v>
      </c>
      <c r="D22" s="28">
        <f>Februar!K226</f>
        <v>0</v>
      </c>
      <c r="E22" s="28">
        <f>Februar!K227</f>
        <v>0</v>
      </c>
      <c r="F22" s="28">
        <f>Februar!K228</f>
        <v>0</v>
      </c>
      <c r="G22" s="32">
        <f t="shared" ref="G22:G32" si="0">SUM(B22:F22)</f>
        <v>0</v>
      </c>
      <c r="H22" s="1"/>
    </row>
    <row r="23" spans="1:8" x14ac:dyDescent="0.25">
      <c r="A23" s="30" t="s">
        <v>41</v>
      </c>
      <c r="B23" s="31">
        <f>März!K238</f>
        <v>0</v>
      </c>
      <c r="C23" s="31">
        <f>März!K239</f>
        <v>0</v>
      </c>
      <c r="D23" s="31">
        <f>März!K240</f>
        <v>0</v>
      </c>
      <c r="E23" s="31">
        <f>März!K241</f>
        <v>0</v>
      </c>
      <c r="F23" s="31">
        <f>März!K242</f>
        <v>0</v>
      </c>
      <c r="G23" s="32">
        <f t="shared" si="0"/>
        <v>0</v>
      </c>
      <c r="H23" s="1"/>
    </row>
    <row r="24" spans="1:8" x14ac:dyDescent="0.25">
      <c r="A24" s="30" t="s">
        <v>12</v>
      </c>
      <c r="B24" s="31">
        <f>April!K231</f>
        <v>0</v>
      </c>
      <c r="C24" s="31">
        <f>April!K232</f>
        <v>0</v>
      </c>
      <c r="D24" s="31">
        <f>April!K233</f>
        <v>0</v>
      </c>
      <c r="E24" s="31">
        <f>April!K234</f>
        <v>0</v>
      </c>
      <c r="F24" s="31">
        <f>April!K235</f>
        <v>0</v>
      </c>
      <c r="G24" s="32">
        <f t="shared" si="0"/>
        <v>0</v>
      </c>
      <c r="H24" s="1"/>
    </row>
    <row r="25" spans="1:8" x14ac:dyDescent="0.25">
      <c r="A25" s="30" t="s">
        <v>42</v>
      </c>
      <c r="B25" s="31">
        <f>Mai!K238</f>
        <v>0</v>
      </c>
      <c r="C25" s="31">
        <f>Mai!K239</f>
        <v>0</v>
      </c>
      <c r="D25" s="31">
        <f>Mai!K240</f>
        <v>0</v>
      </c>
      <c r="E25" s="31">
        <f>Mai!K241</f>
        <v>0</v>
      </c>
      <c r="F25" s="31">
        <f>Mai!K242</f>
        <v>0</v>
      </c>
      <c r="G25" s="32">
        <f t="shared" si="0"/>
        <v>0</v>
      </c>
      <c r="H25" s="1"/>
    </row>
    <row r="26" spans="1:8" x14ac:dyDescent="0.25">
      <c r="A26" s="30" t="s">
        <v>43</v>
      </c>
      <c r="B26" s="31">
        <f>Juni!K231</f>
        <v>0</v>
      </c>
      <c r="C26" s="31">
        <f>Juni!K232</f>
        <v>0</v>
      </c>
      <c r="D26" s="31">
        <f>Juni!K233</f>
        <v>0</v>
      </c>
      <c r="E26" s="31">
        <f>Juni!K234</f>
        <v>0</v>
      </c>
      <c r="F26" s="31">
        <f>Juni!K235</f>
        <v>0</v>
      </c>
      <c r="G26" s="32">
        <f t="shared" si="0"/>
        <v>0</v>
      </c>
      <c r="H26" s="1"/>
    </row>
    <row r="27" spans="1:8" x14ac:dyDescent="0.25">
      <c r="A27" s="30" t="s">
        <v>44</v>
      </c>
      <c r="B27" s="31">
        <f>Juli!K238</f>
        <v>0</v>
      </c>
      <c r="C27" s="31">
        <f>Juli!K239</f>
        <v>0</v>
      </c>
      <c r="D27" s="31">
        <f>Juli!K240</f>
        <v>0</v>
      </c>
      <c r="E27" s="31">
        <f>Juli!K241</f>
        <v>0</v>
      </c>
      <c r="F27" s="31">
        <f>Juli!K242</f>
        <v>0</v>
      </c>
      <c r="G27" s="32">
        <f t="shared" si="0"/>
        <v>0</v>
      </c>
      <c r="H27" s="1"/>
    </row>
    <row r="28" spans="1:8" x14ac:dyDescent="0.25">
      <c r="A28" s="30" t="s">
        <v>13</v>
      </c>
      <c r="B28" s="31">
        <f>August!K238</f>
        <v>0</v>
      </c>
      <c r="C28" s="31">
        <f>August!K239</f>
        <v>0</v>
      </c>
      <c r="D28" s="31">
        <f>August!K240</f>
        <v>0</v>
      </c>
      <c r="E28" s="31">
        <f>August!K241</f>
        <v>0</v>
      </c>
      <c r="F28" s="31">
        <f>August!K242</f>
        <v>0</v>
      </c>
      <c r="G28" s="32">
        <f t="shared" si="0"/>
        <v>0</v>
      </c>
      <c r="H28" s="1"/>
    </row>
    <row r="29" spans="1:8" x14ac:dyDescent="0.25">
      <c r="A29" s="30" t="s">
        <v>14</v>
      </c>
      <c r="B29" s="31">
        <f>September!K231</f>
        <v>0</v>
      </c>
      <c r="C29" s="31">
        <f>September!K232</f>
        <v>0</v>
      </c>
      <c r="D29" s="31">
        <f>September!K233</f>
        <v>0</v>
      </c>
      <c r="E29" s="31">
        <f>September!K234</f>
        <v>0</v>
      </c>
      <c r="F29" s="31">
        <f>September!K235</f>
        <v>0</v>
      </c>
      <c r="G29" s="32">
        <f t="shared" si="0"/>
        <v>0</v>
      </c>
      <c r="H29" s="1"/>
    </row>
    <row r="30" spans="1:8" x14ac:dyDescent="0.25">
      <c r="A30" s="30" t="s">
        <v>45</v>
      </c>
      <c r="B30" s="31">
        <f>Oktober!K238</f>
        <v>0</v>
      </c>
      <c r="C30" s="31">
        <f>Oktober!K239</f>
        <v>0</v>
      </c>
      <c r="D30" s="31">
        <f>Oktober!K240</f>
        <v>0</v>
      </c>
      <c r="E30" s="31">
        <f>Oktober!K241</f>
        <v>0</v>
      </c>
      <c r="F30" s="31">
        <f>Oktober!K242</f>
        <v>0</v>
      </c>
      <c r="G30" s="32">
        <f t="shared" si="0"/>
        <v>0</v>
      </c>
      <c r="H30" s="1"/>
    </row>
    <row r="31" spans="1:8" x14ac:dyDescent="0.25">
      <c r="A31" s="30" t="s">
        <v>15</v>
      </c>
      <c r="B31" s="31">
        <f>November!K231</f>
        <v>0</v>
      </c>
      <c r="C31" s="31">
        <f>November!K232</f>
        <v>0</v>
      </c>
      <c r="D31" s="31">
        <f>November!K233</f>
        <v>0</v>
      </c>
      <c r="E31" s="31">
        <f>November!K234</f>
        <v>0</v>
      </c>
      <c r="F31" s="31">
        <f>November!K235</f>
        <v>0</v>
      </c>
      <c r="G31" s="32">
        <f t="shared" si="0"/>
        <v>0</v>
      </c>
      <c r="H31" s="1"/>
    </row>
    <row r="32" spans="1:8" x14ac:dyDescent="0.25">
      <c r="A32" s="33" t="s">
        <v>46</v>
      </c>
      <c r="B32" s="34">
        <f>Dezember!K238</f>
        <v>0</v>
      </c>
      <c r="C32" s="34">
        <f>Dezember!K239</f>
        <v>0</v>
      </c>
      <c r="D32" s="34">
        <f>Dezember!K240</f>
        <v>0</v>
      </c>
      <c r="E32" s="34">
        <f>Dezember!K241</f>
        <v>0</v>
      </c>
      <c r="F32" s="34">
        <f>Dezember!K242</f>
        <v>0</v>
      </c>
      <c r="G32" s="35">
        <f t="shared" si="0"/>
        <v>0</v>
      </c>
      <c r="H32" s="1"/>
    </row>
    <row r="33" spans="1:8" x14ac:dyDescent="0.25">
      <c r="A33" s="37" t="str">
        <f>CONCATENATE("Summe ",B4)</f>
        <v xml:space="preserve">Summe </v>
      </c>
      <c r="B33" s="38">
        <f t="shared" ref="B33:G33" si="1">SUM(B21:B32)</f>
        <v>0</v>
      </c>
      <c r="C33" s="38">
        <f t="shared" si="1"/>
        <v>0</v>
      </c>
      <c r="D33" s="38">
        <f t="shared" si="1"/>
        <v>0</v>
      </c>
      <c r="E33" s="38">
        <f t="shared" ref="E33" si="2">SUM(E21:E32)</f>
        <v>0</v>
      </c>
      <c r="F33" s="38">
        <f t="shared" si="1"/>
        <v>0</v>
      </c>
      <c r="G33" s="38">
        <f t="shared" si="1"/>
        <v>0</v>
      </c>
      <c r="H33" s="1"/>
    </row>
    <row r="34" spans="1:8" x14ac:dyDescent="0.25">
      <c r="A34" s="11"/>
      <c r="B34" s="11"/>
      <c r="C34" s="11"/>
      <c r="D34" s="11"/>
      <c r="E34" s="11"/>
      <c r="F34" s="11"/>
      <c r="G34" s="11"/>
      <c r="H34" s="1"/>
    </row>
    <row r="35" spans="1:8" x14ac:dyDescent="0.25">
      <c r="A35" s="9"/>
      <c r="B35" s="21"/>
      <c r="C35" s="11"/>
      <c r="D35" s="11"/>
      <c r="E35" s="11"/>
      <c r="F35" s="11"/>
      <c r="G35" s="6"/>
      <c r="H35" s="1"/>
    </row>
    <row r="36" spans="1:8" x14ac:dyDescent="0.25">
      <c r="A36" s="11"/>
      <c r="B36" s="11"/>
      <c r="C36" s="11"/>
      <c r="D36" s="11"/>
      <c r="E36" s="11"/>
      <c r="F36" s="11"/>
      <c r="G36" s="6"/>
      <c r="H36" s="1"/>
    </row>
    <row r="37" spans="1:8" x14ac:dyDescent="0.25">
      <c r="A37" s="11"/>
      <c r="B37" s="11"/>
      <c r="C37" s="11"/>
      <c r="D37" s="11"/>
      <c r="E37" s="11"/>
      <c r="F37" s="11"/>
      <c r="G37" s="6"/>
      <c r="H37" s="1"/>
    </row>
    <row r="38" spans="1:8" ht="15" customHeight="1" x14ac:dyDescent="0.25">
      <c r="A38" s="11"/>
      <c r="B38" s="11"/>
      <c r="C38" s="11"/>
      <c r="D38" s="11"/>
      <c r="E38" s="11"/>
      <c r="F38" s="11"/>
      <c r="G38" s="11"/>
      <c r="H38" s="1"/>
    </row>
    <row r="39" spans="1:8" x14ac:dyDescent="0.25">
      <c r="A39" s="160"/>
      <c r="B39" s="160"/>
      <c r="C39" s="22"/>
      <c r="D39" s="160"/>
      <c r="E39" s="160"/>
      <c r="F39" s="160"/>
      <c r="G39" s="160"/>
      <c r="H39" s="1"/>
    </row>
    <row r="40" spans="1:8" ht="15" customHeight="1" x14ac:dyDescent="0.25">
      <c r="A40" s="161" t="s">
        <v>47</v>
      </c>
      <c r="B40" s="161"/>
      <c r="C40" s="22"/>
      <c r="D40" s="162" t="s">
        <v>48</v>
      </c>
      <c r="E40" s="162"/>
      <c r="F40" s="162"/>
      <c r="G40" s="162"/>
      <c r="H40" s="1"/>
    </row>
    <row r="41" spans="1:8" ht="15" customHeight="1" x14ac:dyDescent="0.25">
      <c r="A41" s="11"/>
      <c r="B41" s="11"/>
      <c r="C41" s="11"/>
      <c r="D41" s="163" t="s">
        <v>49</v>
      </c>
      <c r="E41" s="163"/>
      <c r="F41" s="163"/>
      <c r="G41" s="163"/>
      <c r="H41" s="1"/>
    </row>
    <row r="42" spans="1:8" x14ac:dyDescent="0.25">
      <c r="H42" s="1"/>
    </row>
    <row r="43" spans="1:8" x14ac:dyDescent="0.25">
      <c r="H43" s="1"/>
    </row>
    <row r="44" spans="1:8" x14ac:dyDescent="0.25">
      <c r="H44" s="1"/>
    </row>
    <row r="45" spans="1:8" x14ac:dyDescent="0.25">
      <c r="H45" s="1"/>
    </row>
    <row r="46" spans="1:8" x14ac:dyDescent="0.25">
      <c r="H46" s="1"/>
    </row>
    <row r="47" spans="1:8" x14ac:dyDescent="0.25">
      <c r="H47" s="1"/>
    </row>
  </sheetData>
  <mergeCells count="10">
    <mergeCell ref="A39:B39"/>
    <mergeCell ref="D39:G39"/>
    <mergeCell ref="A40:B40"/>
    <mergeCell ref="D40:G40"/>
    <mergeCell ref="D41:G41"/>
    <mergeCell ref="A1:G1"/>
    <mergeCell ref="E11:G11"/>
    <mergeCell ref="E12:G12"/>
    <mergeCell ref="E13:G13"/>
    <mergeCell ref="E14:G14"/>
  </mergeCells>
  <printOptions horizontalCentered="1"/>
  <pageMargins left="0.59055118110236227" right="0.59055118110236227" top="0.78740157480314965" bottom="0.59055118110236227" header="0.31496062992125984" footer="0.31496062992125984"/>
  <pageSetup paperSize="9" scale="79" fitToWidth="0" orientation="landscape" r:id="rId1"/>
  <headerFooter>
    <oddHeader>&amp;L&amp;G&amp;R&amp;G</oddHeader>
    <oddFooter>&amp;L&amp;"Calibri,Standard"&amp;K03+000www.interreg-athu.eu&amp;R&amp;"Calibri,Standard"&amp;K03+000/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1</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85" t="s">
        <v>28</v>
      </c>
      <c r="C15" s="85" t="s">
        <v>29</v>
      </c>
      <c r="D15" s="85" t="s">
        <v>25</v>
      </c>
      <c r="E15" s="87" t="s">
        <v>26</v>
      </c>
      <c r="F15" s="87" t="s">
        <v>27</v>
      </c>
      <c r="G15" s="127" t="s">
        <v>57</v>
      </c>
      <c r="H15" s="127" t="s">
        <v>69</v>
      </c>
      <c r="I15" s="157" t="s">
        <v>61</v>
      </c>
      <c r="J15" s="53" t="s">
        <v>58</v>
      </c>
      <c r="K15" s="87" t="s">
        <v>59</v>
      </c>
    </row>
    <row r="16" spans="1:12" x14ac:dyDescent="0.25">
      <c r="A16" s="36"/>
      <c r="B16" s="86"/>
      <c r="C16" s="86"/>
      <c r="D16" s="54"/>
      <c r="E16" s="88"/>
      <c r="F16" s="88"/>
      <c r="G16" s="128"/>
      <c r="H16" s="128" t="s">
        <v>70</v>
      </c>
      <c r="I16" s="158"/>
      <c r="J16" s="54" t="s">
        <v>55</v>
      </c>
      <c r="K16" s="88" t="s">
        <v>60</v>
      </c>
    </row>
    <row r="17" spans="1:11" x14ac:dyDescent="0.25">
      <c r="A17" s="146">
        <f>DATE(C3,C4,1)</f>
        <v>1</v>
      </c>
      <c r="B17" s="152"/>
      <c r="C17" s="152"/>
      <c r="D17" s="152"/>
      <c r="E17" s="152" t="str">
        <f>IF(C17="","",C17-B17-D17)</f>
        <v/>
      </c>
      <c r="F17" s="152">
        <f>IF(ISNA(INDEX($J$6:$L$10,MATCH(WEEKDAY($A17,2),$L$6:$L$10,0),1)),0,INDEX($J$6:$L$10,MATCH(WEEKDAY($A17,2),$L$6:$L$10,0),2))</f>
        <v>0</v>
      </c>
      <c r="G17" s="57"/>
      <c r="H17" s="107"/>
      <c r="I17" s="56"/>
      <c r="J17" s="55"/>
      <c r="K17" s="154">
        <f>SUM(J17:J23)</f>
        <v>0</v>
      </c>
    </row>
    <row r="18" spans="1:11" x14ac:dyDescent="0.25">
      <c r="A18" s="147"/>
      <c r="B18" s="150"/>
      <c r="C18" s="150"/>
      <c r="D18" s="150"/>
      <c r="E18" s="150"/>
      <c r="F18" s="150"/>
      <c r="G18" s="60"/>
      <c r="H18" s="108"/>
      <c r="I18" s="59"/>
      <c r="J18" s="58"/>
      <c r="K18" s="143"/>
    </row>
    <row r="19" spans="1:11" x14ac:dyDescent="0.25">
      <c r="A19" s="147"/>
      <c r="B19" s="150"/>
      <c r="C19" s="150"/>
      <c r="D19" s="150"/>
      <c r="E19" s="150"/>
      <c r="F19" s="150"/>
      <c r="G19" s="60"/>
      <c r="H19" s="108"/>
      <c r="I19" s="59"/>
      <c r="J19" s="58"/>
      <c r="K19" s="143"/>
    </row>
    <row r="20" spans="1:11" x14ac:dyDescent="0.25">
      <c r="A20" s="147"/>
      <c r="B20" s="150"/>
      <c r="C20" s="150"/>
      <c r="D20" s="150"/>
      <c r="E20" s="150"/>
      <c r="F20" s="150"/>
      <c r="G20" s="60"/>
      <c r="H20" s="108"/>
      <c r="I20" s="59"/>
      <c r="J20" s="92"/>
      <c r="K20" s="143"/>
    </row>
    <row r="21" spans="1:11" x14ac:dyDescent="0.25">
      <c r="A21" s="147"/>
      <c r="B21" s="150"/>
      <c r="C21" s="150"/>
      <c r="D21" s="150"/>
      <c r="E21" s="150"/>
      <c r="F21" s="150"/>
      <c r="G21" s="60"/>
      <c r="H21" s="108"/>
      <c r="I21" s="59"/>
      <c r="J21" s="58"/>
      <c r="K21" s="143"/>
    </row>
    <row r="22" spans="1:11" x14ac:dyDescent="0.25">
      <c r="A22" s="147"/>
      <c r="B22" s="150"/>
      <c r="C22" s="150"/>
      <c r="D22" s="150"/>
      <c r="E22" s="150"/>
      <c r="F22" s="150"/>
      <c r="G22" s="60"/>
      <c r="H22" s="108"/>
      <c r="I22" s="59"/>
      <c r="J22" s="58"/>
      <c r="K22" s="143"/>
    </row>
    <row r="23" spans="1:11" x14ac:dyDescent="0.25">
      <c r="A23" s="148" t="e">
        <f>DATE(YEAR(#REF!),MONTH(#REF!),1)</f>
        <v>#REF!</v>
      </c>
      <c r="B23" s="151"/>
      <c r="C23" s="151"/>
      <c r="D23" s="151"/>
      <c r="E23" s="151"/>
      <c r="F23" s="151"/>
      <c r="G23" s="63"/>
      <c r="H23" s="109"/>
      <c r="I23" s="62"/>
      <c r="J23" s="61"/>
      <c r="K23" s="144"/>
    </row>
    <row r="24" spans="1:11" x14ac:dyDescent="0.25">
      <c r="A24" s="146">
        <f>A17+1</f>
        <v>2</v>
      </c>
      <c r="B24" s="152"/>
      <c r="C24" s="152"/>
      <c r="D24" s="152"/>
      <c r="E24" s="152" t="str">
        <f>IF(C24="","",C24-B24-D24)</f>
        <v/>
      </c>
      <c r="F24" s="152">
        <f>IF(ISNA(INDEX($J$6:$L$10,MATCH(WEEKDAY($A24,2),$L$6:$L$10,0),1)),0,INDEX($J$6:$L$10,MATCH(WEEKDAY($A24,2),$L$6:$L$10,0),2))</f>
        <v>0.33333333333333331</v>
      </c>
      <c r="G24" s="57"/>
      <c r="H24" s="107"/>
      <c r="I24" s="56"/>
      <c r="J24" s="55"/>
      <c r="K24" s="154">
        <f>SUM(J24:J30)</f>
        <v>0</v>
      </c>
    </row>
    <row r="25" spans="1:11" x14ac:dyDescent="0.25">
      <c r="A25" s="147"/>
      <c r="B25" s="150"/>
      <c r="C25" s="150"/>
      <c r="D25" s="150"/>
      <c r="E25" s="150"/>
      <c r="F25" s="150"/>
      <c r="G25" s="60"/>
      <c r="H25" s="108"/>
      <c r="I25" s="59"/>
      <c r="J25" s="58"/>
      <c r="K25" s="143"/>
    </row>
    <row r="26" spans="1:11" x14ac:dyDescent="0.25">
      <c r="A26" s="147"/>
      <c r="B26" s="150"/>
      <c r="C26" s="150"/>
      <c r="D26" s="150"/>
      <c r="E26" s="150"/>
      <c r="F26" s="150"/>
      <c r="G26" s="60"/>
      <c r="H26" s="108"/>
      <c r="I26" s="59"/>
      <c r="J26" s="58"/>
      <c r="K26" s="143"/>
    </row>
    <row r="27" spans="1:11" x14ac:dyDescent="0.25">
      <c r="A27" s="147"/>
      <c r="B27" s="150"/>
      <c r="C27" s="150"/>
      <c r="D27" s="150"/>
      <c r="E27" s="150"/>
      <c r="F27" s="150"/>
      <c r="G27" s="60"/>
      <c r="H27" s="108"/>
      <c r="I27" s="59"/>
      <c r="J27" s="58"/>
      <c r="K27" s="143"/>
    </row>
    <row r="28" spans="1:11" x14ac:dyDescent="0.25">
      <c r="A28" s="147"/>
      <c r="B28" s="150"/>
      <c r="C28" s="150"/>
      <c r="D28" s="150"/>
      <c r="E28" s="150"/>
      <c r="F28" s="150"/>
      <c r="G28" s="60"/>
      <c r="H28" s="108"/>
      <c r="I28" s="59"/>
      <c r="J28" s="58"/>
      <c r="K28" s="143"/>
    </row>
    <row r="29" spans="1:11" x14ac:dyDescent="0.25">
      <c r="A29" s="147"/>
      <c r="B29" s="150"/>
      <c r="C29" s="150"/>
      <c r="D29" s="150"/>
      <c r="E29" s="150"/>
      <c r="F29" s="150"/>
      <c r="G29" s="60"/>
      <c r="H29" s="108"/>
      <c r="I29" s="59"/>
      <c r="J29" s="58"/>
      <c r="K29" s="143"/>
    </row>
    <row r="30" spans="1:11" x14ac:dyDescent="0.25">
      <c r="A30" s="148"/>
      <c r="B30" s="153"/>
      <c r="C30" s="153"/>
      <c r="D30" s="153"/>
      <c r="E30" s="153"/>
      <c r="F30" s="153"/>
      <c r="G30" s="66"/>
      <c r="H30" s="110"/>
      <c r="I30" s="65"/>
      <c r="J30" s="64"/>
      <c r="K30" s="155"/>
    </row>
    <row r="31" spans="1:11" x14ac:dyDescent="0.25">
      <c r="A31" s="146">
        <f>A24+1</f>
        <v>3</v>
      </c>
      <c r="B31" s="149"/>
      <c r="C31" s="149"/>
      <c r="D31" s="149"/>
      <c r="E31" s="149" t="str">
        <f>IF(C31="","",C31-B31-D31)</f>
        <v/>
      </c>
      <c r="F31" s="149">
        <f>IF(ISNA(INDEX($J$6:$L$10,MATCH(WEEKDAY($A31,2),$L$6:$L$10,0),1)),0,INDEX($J$6:$L$10,MATCH(WEEKDAY($A31,2),$L$6:$L$10,0),2))</f>
        <v>0.33333333333333331</v>
      </c>
      <c r="G31" s="69"/>
      <c r="H31" s="111"/>
      <c r="I31" s="68"/>
      <c r="J31" s="67"/>
      <c r="K31" s="142">
        <f>SUM(J31:J37)</f>
        <v>0</v>
      </c>
    </row>
    <row r="32" spans="1:11" ht="15" customHeight="1" x14ac:dyDescent="0.25">
      <c r="A32" s="147"/>
      <c r="B32" s="150"/>
      <c r="C32" s="150"/>
      <c r="D32" s="150"/>
      <c r="E32" s="150"/>
      <c r="F32" s="150"/>
      <c r="G32" s="60"/>
      <c r="H32" s="108"/>
      <c r="I32" s="59"/>
      <c r="J32" s="58"/>
      <c r="K32" s="143"/>
    </row>
    <row r="33" spans="1:11" x14ac:dyDescent="0.25">
      <c r="A33" s="147"/>
      <c r="B33" s="150"/>
      <c r="C33" s="150"/>
      <c r="D33" s="150"/>
      <c r="E33" s="150"/>
      <c r="F33" s="150"/>
      <c r="G33" s="60"/>
      <c r="H33" s="108"/>
      <c r="I33" s="59"/>
      <c r="J33" s="58"/>
      <c r="K33" s="143"/>
    </row>
    <row r="34" spans="1:11" x14ac:dyDescent="0.25">
      <c r="A34" s="147"/>
      <c r="B34" s="150"/>
      <c r="C34" s="150"/>
      <c r="D34" s="150"/>
      <c r="E34" s="150"/>
      <c r="F34" s="150"/>
      <c r="G34" s="60"/>
      <c r="H34" s="108"/>
      <c r="I34" s="59"/>
      <c r="J34" s="58"/>
      <c r="K34" s="143"/>
    </row>
    <row r="35" spans="1:11" x14ac:dyDescent="0.25">
      <c r="A35" s="147"/>
      <c r="B35" s="150"/>
      <c r="C35" s="150"/>
      <c r="D35" s="150"/>
      <c r="E35" s="150"/>
      <c r="F35" s="150"/>
      <c r="G35" s="60"/>
      <c r="H35" s="108"/>
      <c r="I35" s="59"/>
      <c r="J35" s="58"/>
      <c r="K35" s="143"/>
    </row>
    <row r="36" spans="1:11" x14ac:dyDescent="0.25">
      <c r="A36" s="147"/>
      <c r="B36" s="150"/>
      <c r="C36" s="150"/>
      <c r="D36" s="150"/>
      <c r="E36" s="150"/>
      <c r="F36" s="150"/>
      <c r="G36" s="60"/>
      <c r="H36" s="108"/>
      <c r="I36" s="59"/>
      <c r="J36" s="58"/>
      <c r="K36" s="143"/>
    </row>
    <row r="37" spans="1:11" x14ac:dyDescent="0.25">
      <c r="A37" s="148"/>
      <c r="B37" s="151"/>
      <c r="C37" s="151"/>
      <c r="D37" s="151"/>
      <c r="E37" s="151"/>
      <c r="F37" s="151"/>
      <c r="G37" s="63"/>
      <c r="H37" s="109"/>
      <c r="I37" s="62"/>
      <c r="J37" s="61"/>
      <c r="K37" s="144"/>
    </row>
    <row r="38" spans="1:11" x14ac:dyDescent="0.25">
      <c r="A38" s="146">
        <f>A31+1</f>
        <v>4</v>
      </c>
      <c r="B38" s="152"/>
      <c r="C38" s="152"/>
      <c r="D38" s="152"/>
      <c r="E38" s="152" t="str">
        <f>IF(C38="","",C38-B38-D38)</f>
        <v/>
      </c>
      <c r="F38" s="152">
        <f>IF(ISNA(INDEX($J$6:$L$10,MATCH(WEEKDAY($A38,2),$L$6:$L$10,0),1)),0,INDEX($J$6:$L$10,MATCH(WEEKDAY($A38,2),$L$6:$L$10,0),2))</f>
        <v>0.33333333333333331</v>
      </c>
      <c r="G38" s="57"/>
      <c r="H38" s="107"/>
      <c r="I38" s="56"/>
      <c r="J38" s="55"/>
      <c r="K38" s="154">
        <f>SUM(J38:J44)</f>
        <v>0</v>
      </c>
    </row>
    <row r="39" spans="1:11" x14ac:dyDescent="0.25">
      <c r="A39" s="147"/>
      <c r="B39" s="150"/>
      <c r="C39" s="150"/>
      <c r="D39" s="150"/>
      <c r="E39" s="150"/>
      <c r="F39" s="150"/>
      <c r="G39" s="60"/>
      <c r="H39" s="108"/>
      <c r="I39" s="59"/>
      <c r="J39" s="58"/>
      <c r="K39" s="143"/>
    </row>
    <row r="40" spans="1:11" x14ac:dyDescent="0.25">
      <c r="A40" s="147"/>
      <c r="B40" s="150"/>
      <c r="C40" s="150"/>
      <c r="D40" s="150"/>
      <c r="E40" s="150"/>
      <c r="F40" s="150"/>
      <c r="G40" s="60"/>
      <c r="H40" s="108"/>
      <c r="I40" s="59"/>
      <c r="J40" s="58"/>
      <c r="K40" s="143"/>
    </row>
    <row r="41" spans="1:11" x14ac:dyDescent="0.25">
      <c r="A41" s="147"/>
      <c r="B41" s="150"/>
      <c r="C41" s="150"/>
      <c r="D41" s="150"/>
      <c r="E41" s="150"/>
      <c r="F41" s="150"/>
      <c r="G41" s="60"/>
      <c r="H41" s="108"/>
      <c r="I41" s="59"/>
      <c r="J41" s="58"/>
      <c r="K41" s="143"/>
    </row>
    <row r="42" spans="1:11" x14ac:dyDescent="0.25">
      <c r="A42" s="147"/>
      <c r="B42" s="150"/>
      <c r="C42" s="150"/>
      <c r="D42" s="150"/>
      <c r="E42" s="150"/>
      <c r="F42" s="150"/>
      <c r="G42" s="60"/>
      <c r="H42" s="108"/>
      <c r="I42" s="59"/>
      <c r="J42" s="58"/>
      <c r="K42" s="143"/>
    </row>
    <row r="43" spans="1:11" x14ac:dyDescent="0.25">
      <c r="A43" s="147"/>
      <c r="B43" s="150"/>
      <c r="C43" s="150"/>
      <c r="D43" s="150"/>
      <c r="E43" s="150"/>
      <c r="F43" s="150"/>
      <c r="G43" s="60"/>
      <c r="H43" s="108"/>
      <c r="I43" s="59"/>
      <c r="J43" s="58"/>
      <c r="K43" s="143"/>
    </row>
    <row r="44" spans="1:11" x14ac:dyDescent="0.25">
      <c r="A44" s="148"/>
      <c r="B44" s="153"/>
      <c r="C44" s="153"/>
      <c r="D44" s="153"/>
      <c r="E44" s="153"/>
      <c r="F44" s="153"/>
      <c r="G44" s="66"/>
      <c r="H44" s="110"/>
      <c r="I44" s="65"/>
      <c r="J44" s="64"/>
      <c r="K44" s="155"/>
    </row>
    <row r="45" spans="1:11" x14ac:dyDescent="0.25">
      <c r="A45" s="146">
        <f>A38+1</f>
        <v>5</v>
      </c>
      <c r="B45" s="149"/>
      <c r="C45" s="149"/>
      <c r="D45" s="149"/>
      <c r="E45" s="149" t="str">
        <f>IF(C45="","",C45-B45-D45)</f>
        <v/>
      </c>
      <c r="F45" s="149">
        <f>IF(ISNA(INDEX($J$6:$L$10,MATCH(WEEKDAY($A45,2),$L$6:$L$10,0),1)),0,INDEX($J$6:$L$10,MATCH(WEEKDAY($A45,2),$L$6:$L$10,0),2))</f>
        <v>0.33333333333333331</v>
      </c>
      <c r="G45" s="69"/>
      <c r="H45" s="111"/>
      <c r="I45" s="68"/>
      <c r="J45" s="67"/>
      <c r="K45" s="142">
        <f>SUM(J45:J51)</f>
        <v>0</v>
      </c>
    </row>
    <row r="46" spans="1:11" x14ac:dyDescent="0.25">
      <c r="A46" s="147"/>
      <c r="B46" s="150"/>
      <c r="C46" s="150"/>
      <c r="D46" s="150"/>
      <c r="E46" s="150"/>
      <c r="F46" s="150"/>
      <c r="G46" s="60"/>
      <c r="H46" s="108"/>
      <c r="I46" s="59"/>
      <c r="J46" s="58"/>
      <c r="K46" s="143"/>
    </row>
    <row r="47" spans="1:11" x14ac:dyDescent="0.25">
      <c r="A47" s="147"/>
      <c r="B47" s="150"/>
      <c r="C47" s="150"/>
      <c r="D47" s="150"/>
      <c r="E47" s="150"/>
      <c r="F47" s="150"/>
      <c r="G47" s="60"/>
      <c r="H47" s="108"/>
      <c r="I47" s="59"/>
      <c r="J47" s="58"/>
      <c r="K47" s="143"/>
    </row>
    <row r="48" spans="1:11" x14ac:dyDescent="0.25">
      <c r="A48" s="147"/>
      <c r="B48" s="150"/>
      <c r="C48" s="150"/>
      <c r="D48" s="150"/>
      <c r="E48" s="150"/>
      <c r="F48" s="150"/>
      <c r="G48" s="60"/>
      <c r="H48" s="108"/>
      <c r="I48" s="59"/>
      <c r="J48" s="58"/>
      <c r="K48" s="143"/>
    </row>
    <row r="49" spans="1:11" x14ac:dyDescent="0.25">
      <c r="A49" s="147"/>
      <c r="B49" s="150"/>
      <c r="C49" s="150"/>
      <c r="D49" s="150"/>
      <c r="E49" s="150"/>
      <c r="F49" s="150"/>
      <c r="G49" s="60"/>
      <c r="H49" s="108"/>
      <c r="I49" s="59"/>
      <c r="J49" s="58"/>
      <c r="K49" s="143"/>
    </row>
    <row r="50" spans="1:11" x14ac:dyDescent="0.25">
      <c r="A50" s="147"/>
      <c r="B50" s="150"/>
      <c r="C50" s="150"/>
      <c r="D50" s="150"/>
      <c r="E50" s="150"/>
      <c r="F50" s="150"/>
      <c r="G50" s="60"/>
      <c r="H50" s="108"/>
      <c r="I50" s="59"/>
      <c r="J50" s="58"/>
      <c r="K50" s="143"/>
    </row>
    <row r="51" spans="1:11" x14ac:dyDescent="0.25">
      <c r="A51" s="148"/>
      <c r="B51" s="151"/>
      <c r="C51" s="151"/>
      <c r="D51" s="151"/>
      <c r="E51" s="151"/>
      <c r="F51" s="151"/>
      <c r="G51" s="63"/>
      <c r="H51" s="109"/>
      <c r="I51" s="62"/>
      <c r="J51" s="61"/>
      <c r="K51" s="144"/>
    </row>
    <row r="52" spans="1:11" x14ac:dyDescent="0.25">
      <c r="A52" s="146">
        <f>A45+1</f>
        <v>6</v>
      </c>
      <c r="B52" s="152"/>
      <c r="C52" s="152"/>
      <c r="D52" s="152"/>
      <c r="E52" s="152" t="str">
        <f>IF(C52="","",C52-B52-D52)</f>
        <v/>
      </c>
      <c r="F52" s="152">
        <f>IF(ISNA(INDEX($J$6:$L$10,MATCH(WEEKDAY($A52,2),$L$6:$L$10,0),1)),0,INDEX($J$6:$L$10,MATCH(WEEKDAY($A52,2),$L$6:$L$10,0),2))</f>
        <v>0.22916666666666666</v>
      </c>
      <c r="G52" s="57"/>
      <c r="H52" s="107"/>
      <c r="I52" s="56"/>
      <c r="J52" s="55"/>
      <c r="K52" s="154">
        <f>SUM(J52:J58)</f>
        <v>0</v>
      </c>
    </row>
    <row r="53" spans="1:11" x14ac:dyDescent="0.25">
      <c r="A53" s="147"/>
      <c r="B53" s="150"/>
      <c r="C53" s="150"/>
      <c r="D53" s="150"/>
      <c r="E53" s="150"/>
      <c r="F53" s="150"/>
      <c r="G53" s="60"/>
      <c r="H53" s="108"/>
      <c r="I53" s="59"/>
      <c r="J53" s="58"/>
      <c r="K53" s="143"/>
    </row>
    <row r="54" spans="1:11" x14ac:dyDescent="0.25">
      <c r="A54" s="147"/>
      <c r="B54" s="150"/>
      <c r="C54" s="150"/>
      <c r="D54" s="150"/>
      <c r="E54" s="150"/>
      <c r="F54" s="150"/>
      <c r="G54" s="60"/>
      <c r="H54" s="108"/>
      <c r="I54" s="59"/>
      <c r="J54" s="58"/>
      <c r="K54" s="143"/>
    </row>
    <row r="55" spans="1:11" x14ac:dyDescent="0.25">
      <c r="A55" s="147"/>
      <c r="B55" s="150"/>
      <c r="C55" s="150"/>
      <c r="D55" s="150"/>
      <c r="E55" s="150"/>
      <c r="F55" s="150"/>
      <c r="G55" s="60"/>
      <c r="H55" s="108"/>
      <c r="I55" s="59"/>
      <c r="J55" s="58"/>
      <c r="K55" s="143"/>
    </row>
    <row r="56" spans="1:11" x14ac:dyDescent="0.25">
      <c r="A56" s="147"/>
      <c r="B56" s="150"/>
      <c r="C56" s="150"/>
      <c r="D56" s="150"/>
      <c r="E56" s="150"/>
      <c r="F56" s="150"/>
      <c r="G56" s="60"/>
      <c r="H56" s="108"/>
      <c r="I56" s="59"/>
      <c r="J56" s="58"/>
      <c r="K56" s="143"/>
    </row>
    <row r="57" spans="1:11" x14ac:dyDescent="0.25">
      <c r="A57" s="147"/>
      <c r="B57" s="150"/>
      <c r="C57" s="150"/>
      <c r="D57" s="150"/>
      <c r="E57" s="150"/>
      <c r="F57" s="150"/>
      <c r="G57" s="60"/>
      <c r="H57" s="108"/>
      <c r="I57" s="59"/>
      <c r="J57" s="58"/>
      <c r="K57" s="143"/>
    </row>
    <row r="58" spans="1:11" x14ac:dyDescent="0.25">
      <c r="A58" s="148"/>
      <c r="B58" s="153"/>
      <c r="C58" s="153"/>
      <c r="D58" s="153"/>
      <c r="E58" s="153"/>
      <c r="F58" s="153"/>
      <c r="G58" s="66"/>
      <c r="H58" s="110"/>
      <c r="I58" s="65"/>
      <c r="J58" s="64"/>
      <c r="K58" s="155"/>
    </row>
    <row r="59" spans="1:11" x14ac:dyDescent="0.25">
      <c r="A59" s="146">
        <f>A52+1</f>
        <v>7</v>
      </c>
      <c r="B59" s="149"/>
      <c r="C59" s="149"/>
      <c r="D59" s="149"/>
      <c r="E59" s="149" t="str">
        <f>IF(C59="","",C59-B59-D59)</f>
        <v/>
      </c>
      <c r="F59" s="149">
        <f>IF(ISNA(INDEX($J$6:$L$10,MATCH(WEEKDAY($A59,2),$L$6:$L$10,0),1)),0,INDEX($J$6:$L$10,MATCH(WEEKDAY($A59,2),$L$6:$L$10,0),2))</f>
        <v>0</v>
      </c>
      <c r="G59" s="69"/>
      <c r="H59" s="111"/>
      <c r="I59" s="68"/>
      <c r="J59" s="67"/>
      <c r="K59" s="142">
        <f>SUM(J59:J65)</f>
        <v>0</v>
      </c>
    </row>
    <row r="60" spans="1:11" x14ac:dyDescent="0.25">
      <c r="A60" s="147"/>
      <c r="B60" s="150"/>
      <c r="C60" s="150"/>
      <c r="D60" s="150"/>
      <c r="E60" s="150"/>
      <c r="F60" s="150"/>
      <c r="G60" s="60"/>
      <c r="H60" s="108"/>
      <c r="I60" s="59"/>
      <c r="J60" s="58"/>
      <c r="K60" s="143"/>
    </row>
    <row r="61" spans="1:11" x14ac:dyDescent="0.25">
      <c r="A61" s="147"/>
      <c r="B61" s="150"/>
      <c r="C61" s="150"/>
      <c r="D61" s="150"/>
      <c r="E61" s="150"/>
      <c r="F61" s="150"/>
      <c r="G61" s="60"/>
      <c r="H61" s="108"/>
      <c r="I61" s="59"/>
      <c r="J61" s="58"/>
      <c r="K61" s="143"/>
    </row>
    <row r="62" spans="1:11" x14ac:dyDescent="0.25">
      <c r="A62" s="147"/>
      <c r="B62" s="150"/>
      <c r="C62" s="150"/>
      <c r="D62" s="150"/>
      <c r="E62" s="150"/>
      <c r="F62" s="150"/>
      <c r="G62" s="60"/>
      <c r="H62" s="108"/>
      <c r="I62" s="59"/>
      <c r="J62" s="58"/>
      <c r="K62" s="143"/>
    </row>
    <row r="63" spans="1:11" x14ac:dyDescent="0.25">
      <c r="A63" s="147"/>
      <c r="B63" s="150"/>
      <c r="C63" s="150"/>
      <c r="D63" s="150"/>
      <c r="E63" s="150"/>
      <c r="F63" s="150"/>
      <c r="G63" s="60"/>
      <c r="H63" s="108"/>
      <c r="I63" s="59"/>
      <c r="J63" s="58"/>
      <c r="K63" s="143"/>
    </row>
    <row r="64" spans="1:11" x14ac:dyDescent="0.25">
      <c r="A64" s="147"/>
      <c r="B64" s="150"/>
      <c r="C64" s="150"/>
      <c r="D64" s="150"/>
      <c r="E64" s="150"/>
      <c r="F64" s="150"/>
      <c r="G64" s="60"/>
      <c r="H64" s="108"/>
      <c r="I64" s="59"/>
      <c r="J64" s="58"/>
      <c r="K64" s="143"/>
    </row>
    <row r="65" spans="1:11" x14ac:dyDescent="0.25">
      <c r="A65" s="148"/>
      <c r="B65" s="151"/>
      <c r="C65" s="151"/>
      <c r="D65" s="151"/>
      <c r="E65" s="151"/>
      <c r="F65" s="151"/>
      <c r="G65" s="63"/>
      <c r="H65" s="109"/>
      <c r="I65" s="62"/>
      <c r="J65" s="61"/>
      <c r="K65" s="144"/>
    </row>
    <row r="66" spans="1:11" x14ac:dyDescent="0.25">
      <c r="A66" s="146">
        <f>A59+1</f>
        <v>8</v>
      </c>
      <c r="B66" s="152"/>
      <c r="C66" s="152"/>
      <c r="D66" s="152"/>
      <c r="E66" s="152" t="str">
        <f>IF(C66="","",C66-B66-D66)</f>
        <v/>
      </c>
      <c r="F66" s="152">
        <f>IF(ISNA(INDEX($J$6:$L$10,MATCH(WEEKDAY($A66,2),$L$6:$L$10,0),1)),0,INDEX($J$6:$L$10,MATCH(WEEKDAY($A66,2),$L$6:$L$10,0),2))</f>
        <v>0</v>
      </c>
      <c r="G66" s="57"/>
      <c r="H66" s="107"/>
      <c r="I66" s="56"/>
      <c r="J66" s="55"/>
      <c r="K66" s="154">
        <f>SUM(J66:J72)</f>
        <v>0</v>
      </c>
    </row>
    <row r="67" spans="1:11" x14ac:dyDescent="0.25">
      <c r="A67" s="147"/>
      <c r="B67" s="150"/>
      <c r="C67" s="150"/>
      <c r="D67" s="150"/>
      <c r="E67" s="150"/>
      <c r="F67" s="150"/>
      <c r="G67" s="60"/>
      <c r="H67" s="108"/>
      <c r="I67" s="59"/>
      <c r="J67" s="58"/>
      <c r="K67" s="143"/>
    </row>
    <row r="68" spans="1:11" x14ac:dyDescent="0.25">
      <c r="A68" s="147"/>
      <c r="B68" s="150"/>
      <c r="C68" s="150"/>
      <c r="D68" s="150"/>
      <c r="E68" s="150"/>
      <c r="F68" s="150"/>
      <c r="G68" s="60"/>
      <c r="H68" s="108"/>
      <c r="I68" s="59"/>
      <c r="J68" s="58"/>
      <c r="K68" s="143"/>
    </row>
    <row r="69" spans="1:11" x14ac:dyDescent="0.25">
      <c r="A69" s="147"/>
      <c r="B69" s="150"/>
      <c r="C69" s="150"/>
      <c r="D69" s="150"/>
      <c r="E69" s="150"/>
      <c r="F69" s="150"/>
      <c r="G69" s="60"/>
      <c r="H69" s="108"/>
      <c r="I69" s="59"/>
      <c r="J69" s="58"/>
      <c r="K69" s="143"/>
    </row>
    <row r="70" spans="1:11" x14ac:dyDescent="0.25">
      <c r="A70" s="147"/>
      <c r="B70" s="150"/>
      <c r="C70" s="150"/>
      <c r="D70" s="150"/>
      <c r="E70" s="150"/>
      <c r="F70" s="150"/>
      <c r="G70" s="60"/>
      <c r="H70" s="108"/>
      <c r="I70" s="59"/>
      <c r="J70" s="58"/>
      <c r="K70" s="143"/>
    </row>
    <row r="71" spans="1:11" x14ac:dyDescent="0.25">
      <c r="A71" s="147"/>
      <c r="B71" s="150"/>
      <c r="C71" s="150"/>
      <c r="D71" s="150"/>
      <c r="E71" s="150"/>
      <c r="F71" s="150"/>
      <c r="G71" s="60"/>
      <c r="H71" s="108"/>
      <c r="I71" s="59"/>
      <c r="J71" s="58"/>
      <c r="K71" s="143"/>
    </row>
    <row r="72" spans="1:11" x14ac:dyDescent="0.25">
      <c r="A72" s="148"/>
      <c r="B72" s="153"/>
      <c r="C72" s="153"/>
      <c r="D72" s="153"/>
      <c r="E72" s="153"/>
      <c r="F72" s="153"/>
      <c r="G72" s="66"/>
      <c r="H72" s="110"/>
      <c r="I72" s="65"/>
      <c r="J72" s="64"/>
      <c r="K72" s="155"/>
    </row>
    <row r="73" spans="1:11" x14ac:dyDescent="0.25">
      <c r="A73" s="146">
        <f>A66+1</f>
        <v>9</v>
      </c>
      <c r="B73" s="149"/>
      <c r="C73" s="149"/>
      <c r="D73" s="149"/>
      <c r="E73" s="149" t="str">
        <f>IF(C73="","",C73-B73-D73)</f>
        <v/>
      </c>
      <c r="F73" s="149">
        <f>IF(ISNA(INDEX($J$6:$L$10,MATCH(WEEKDAY($A73,2),$L$6:$L$10,0),1)),0,INDEX($J$6:$L$10,MATCH(WEEKDAY($A73,2),$L$6:$L$10,0),2))</f>
        <v>0.33333333333333331</v>
      </c>
      <c r="G73" s="69"/>
      <c r="H73" s="111"/>
      <c r="I73" s="68"/>
      <c r="J73" s="67"/>
      <c r="K73" s="142">
        <f>SUM(J73:J79)</f>
        <v>0</v>
      </c>
    </row>
    <row r="74" spans="1:11" x14ac:dyDescent="0.25">
      <c r="A74" s="147"/>
      <c r="B74" s="150"/>
      <c r="C74" s="150"/>
      <c r="D74" s="150"/>
      <c r="E74" s="150"/>
      <c r="F74" s="150"/>
      <c r="G74" s="60"/>
      <c r="H74" s="108"/>
      <c r="I74" s="59"/>
      <c r="J74" s="58"/>
      <c r="K74" s="143"/>
    </row>
    <row r="75" spans="1:11" x14ac:dyDescent="0.25">
      <c r="A75" s="147"/>
      <c r="B75" s="150"/>
      <c r="C75" s="150"/>
      <c r="D75" s="150"/>
      <c r="E75" s="150"/>
      <c r="F75" s="150"/>
      <c r="G75" s="60"/>
      <c r="H75" s="108"/>
      <c r="I75" s="59"/>
      <c r="J75" s="58"/>
      <c r="K75" s="143"/>
    </row>
    <row r="76" spans="1:11" x14ac:dyDescent="0.25">
      <c r="A76" s="147"/>
      <c r="B76" s="150"/>
      <c r="C76" s="150"/>
      <c r="D76" s="150"/>
      <c r="E76" s="150"/>
      <c r="F76" s="150"/>
      <c r="G76" s="60"/>
      <c r="H76" s="108"/>
      <c r="I76" s="59"/>
      <c r="J76" s="58"/>
      <c r="K76" s="143"/>
    </row>
    <row r="77" spans="1:11" x14ac:dyDescent="0.25">
      <c r="A77" s="147"/>
      <c r="B77" s="150"/>
      <c r="C77" s="150"/>
      <c r="D77" s="150"/>
      <c r="E77" s="150"/>
      <c r="F77" s="150"/>
      <c r="G77" s="60"/>
      <c r="H77" s="108"/>
      <c r="I77" s="59"/>
      <c r="J77" s="58"/>
      <c r="K77" s="143"/>
    </row>
    <row r="78" spans="1:11" x14ac:dyDescent="0.25">
      <c r="A78" s="147"/>
      <c r="B78" s="150"/>
      <c r="C78" s="150"/>
      <c r="D78" s="150"/>
      <c r="E78" s="150"/>
      <c r="F78" s="150"/>
      <c r="G78" s="60"/>
      <c r="H78" s="108"/>
      <c r="I78" s="59"/>
      <c r="J78" s="58"/>
      <c r="K78" s="143"/>
    </row>
    <row r="79" spans="1:11" x14ac:dyDescent="0.25">
      <c r="A79" s="148"/>
      <c r="B79" s="151"/>
      <c r="C79" s="151"/>
      <c r="D79" s="151"/>
      <c r="E79" s="151"/>
      <c r="F79" s="151"/>
      <c r="G79" s="63"/>
      <c r="H79" s="109"/>
      <c r="I79" s="62"/>
      <c r="J79" s="61"/>
      <c r="K79" s="144"/>
    </row>
    <row r="80" spans="1:11" x14ac:dyDescent="0.25">
      <c r="A80" s="146">
        <f>A73+1</f>
        <v>10</v>
      </c>
      <c r="B80" s="152"/>
      <c r="C80" s="152"/>
      <c r="D80" s="152"/>
      <c r="E80" s="152" t="str">
        <f>IF(C80="","",C80-B80-D80)</f>
        <v/>
      </c>
      <c r="F80" s="152">
        <f>IF(ISNA(INDEX($J$6:$L$10,MATCH(WEEKDAY($A80,2),$L$6:$L$10,0),1)),0,INDEX($J$6:$L$10,MATCH(WEEKDAY($A80,2),$L$6:$L$10,0),2))</f>
        <v>0.33333333333333331</v>
      </c>
      <c r="G80" s="57"/>
      <c r="H80" s="107"/>
      <c r="I80" s="56"/>
      <c r="J80" s="55"/>
      <c r="K80" s="154">
        <f>SUM(J80:J86)</f>
        <v>0</v>
      </c>
    </row>
    <row r="81" spans="1:11" x14ac:dyDescent="0.25">
      <c r="A81" s="147"/>
      <c r="B81" s="150"/>
      <c r="C81" s="150"/>
      <c r="D81" s="150"/>
      <c r="E81" s="150"/>
      <c r="F81" s="150"/>
      <c r="G81" s="60"/>
      <c r="H81" s="108"/>
      <c r="I81" s="59"/>
      <c r="J81" s="58"/>
      <c r="K81" s="143"/>
    </row>
    <row r="82" spans="1:11" x14ac:dyDescent="0.25">
      <c r="A82" s="147"/>
      <c r="B82" s="150"/>
      <c r="C82" s="150"/>
      <c r="D82" s="150"/>
      <c r="E82" s="150"/>
      <c r="F82" s="150"/>
      <c r="G82" s="60"/>
      <c r="H82" s="108"/>
      <c r="I82" s="59"/>
      <c r="J82" s="58"/>
      <c r="K82" s="143"/>
    </row>
    <row r="83" spans="1:11" x14ac:dyDescent="0.25">
      <c r="A83" s="147"/>
      <c r="B83" s="150"/>
      <c r="C83" s="150"/>
      <c r="D83" s="150"/>
      <c r="E83" s="150"/>
      <c r="F83" s="150"/>
      <c r="G83" s="60"/>
      <c r="H83" s="108"/>
      <c r="I83" s="59"/>
      <c r="J83" s="58"/>
      <c r="K83" s="143"/>
    </row>
    <row r="84" spans="1:11" x14ac:dyDescent="0.25">
      <c r="A84" s="147"/>
      <c r="B84" s="150"/>
      <c r="C84" s="150"/>
      <c r="D84" s="150"/>
      <c r="E84" s="150"/>
      <c r="F84" s="150"/>
      <c r="G84" s="60"/>
      <c r="H84" s="108"/>
      <c r="I84" s="59"/>
      <c r="J84" s="58"/>
      <c r="K84" s="143"/>
    </row>
    <row r="85" spans="1:11" x14ac:dyDescent="0.25">
      <c r="A85" s="147"/>
      <c r="B85" s="150"/>
      <c r="C85" s="150"/>
      <c r="D85" s="150"/>
      <c r="E85" s="150"/>
      <c r="F85" s="150"/>
      <c r="G85" s="60"/>
      <c r="H85" s="108"/>
      <c r="I85" s="59"/>
      <c r="J85" s="58"/>
      <c r="K85" s="143"/>
    </row>
    <row r="86" spans="1:11" x14ac:dyDescent="0.25">
      <c r="A86" s="148"/>
      <c r="B86" s="153"/>
      <c r="C86" s="153"/>
      <c r="D86" s="153"/>
      <c r="E86" s="153"/>
      <c r="F86" s="153"/>
      <c r="G86" s="66"/>
      <c r="H86" s="110"/>
      <c r="I86" s="65"/>
      <c r="J86" s="64"/>
      <c r="K86" s="155"/>
    </row>
    <row r="87" spans="1:11" x14ac:dyDescent="0.25">
      <c r="A87" s="146">
        <f>A80+1</f>
        <v>11</v>
      </c>
      <c r="B87" s="149"/>
      <c r="C87" s="149"/>
      <c r="D87" s="149"/>
      <c r="E87" s="149" t="str">
        <f>IF(C87="","",C87-B87-D87)</f>
        <v/>
      </c>
      <c r="F87" s="149">
        <f>IF(ISNA(INDEX($J$6:$L$10,MATCH(WEEKDAY($A87,2),$L$6:$L$10,0),1)),0,INDEX($J$6:$L$10,MATCH(WEEKDAY($A87,2),$L$6:$L$10,0),2))</f>
        <v>0.33333333333333331</v>
      </c>
      <c r="G87" s="69"/>
      <c r="H87" s="111"/>
      <c r="I87" s="68"/>
      <c r="J87" s="67"/>
      <c r="K87" s="142">
        <f>SUM(J87:J93)</f>
        <v>0</v>
      </c>
    </row>
    <row r="88" spans="1:11" x14ac:dyDescent="0.25">
      <c r="A88" s="147"/>
      <c r="B88" s="150"/>
      <c r="C88" s="150"/>
      <c r="D88" s="150"/>
      <c r="E88" s="150"/>
      <c r="F88" s="150"/>
      <c r="G88" s="60"/>
      <c r="H88" s="108"/>
      <c r="I88" s="59"/>
      <c r="J88" s="58"/>
      <c r="K88" s="143"/>
    </row>
    <row r="89" spans="1:11" x14ac:dyDescent="0.25">
      <c r="A89" s="147"/>
      <c r="B89" s="150"/>
      <c r="C89" s="150"/>
      <c r="D89" s="150"/>
      <c r="E89" s="150"/>
      <c r="F89" s="150"/>
      <c r="G89" s="60"/>
      <c r="H89" s="108"/>
      <c r="I89" s="59"/>
      <c r="J89" s="58"/>
      <c r="K89" s="143"/>
    </row>
    <row r="90" spans="1:11" x14ac:dyDescent="0.25">
      <c r="A90" s="147"/>
      <c r="B90" s="150"/>
      <c r="C90" s="150"/>
      <c r="D90" s="150"/>
      <c r="E90" s="150"/>
      <c r="F90" s="150"/>
      <c r="G90" s="60"/>
      <c r="H90" s="108"/>
      <c r="I90" s="59"/>
      <c r="J90" s="58"/>
      <c r="K90" s="143"/>
    </row>
    <row r="91" spans="1:11" x14ac:dyDescent="0.25">
      <c r="A91" s="147"/>
      <c r="B91" s="150"/>
      <c r="C91" s="150"/>
      <c r="D91" s="150"/>
      <c r="E91" s="150"/>
      <c r="F91" s="150"/>
      <c r="G91" s="60"/>
      <c r="H91" s="108"/>
      <c r="I91" s="59"/>
      <c r="J91" s="58"/>
      <c r="K91" s="143"/>
    </row>
    <row r="92" spans="1:11" x14ac:dyDescent="0.25">
      <c r="A92" s="147"/>
      <c r="B92" s="150"/>
      <c r="C92" s="150"/>
      <c r="D92" s="150"/>
      <c r="E92" s="150"/>
      <c r="F92" s="150"/>
      <c r="G92" s="60"/>
      <c r="H92" s="108"/>
      <c r="I92" s="59"/>
      <c r="J92" s="58"/>
      <c r="K92" s="143"/>
    </row>
    <row r="93" spans="1:11" x14ac:dyDescent="0.25">
      <c r="A93" s="148"/>
      <c r="B93" s="151"/>
      <c r="C93" s="151"/>
      <c r="D93" s="151"/>
      <c r="E93" s="151"/>
      <c r="F93" s="151"/>
      <c r="G93" s="63"/>
      <c r="H93" s="109"/>
      <c r="I93" s="62"/>
      <c r="J93" s="61"/>
      <c r="K93" s="144"/>
    </row>
    <row r="94" spans="1:11" x14ac:dyDescent="0.25">
      <c r="A94" s="146">
        <f>A87+1</f>
        <v>12</v>
      </c>
      <c r="B94" s="152"/>
      <c r="C94" s="152"/>
      <c r="D94" s="152"/>
      <c r="E94" s="152" t="str">
        <f>IF(C94="","",C94-B94-D94)</f>
        <v/>
      </c>
      <c r="F94" s="152">
        <f>IF(ISNA(INDEX($J$6:$L$10,MATCH(WEEKDAY($A94,2),$L$6:$L$10,0),1)),0,INDEX($J$6:$L$10,MATCH(WEEKDAY($A94,2),$L$6:$L$10,0),2))</f>
        <v>0.33333333333333331</v>
      </c>
      <c r="G94" s="57"/>
      <c r="H94" s="107"/>
      <c r="I94" s="56"/>
      <c r="J94" s="55"/>
      <c r="K94" s="154">
        <f>SUM(J94:J100)</f>
        <v>0</v>
      </c>
    </row>
    <row r="95" spans="1:11" x14ac:dyDescent="0.25">
      <c r="A95" s="147"/>
      <c r="B95" s="150"/>
      <c r="C95" s="150"/>
      <c r="D95" s="150"/>
      <c r="E95" s="150"/>
      <c r="F95" s="150"/>
      <c r="G95" s="60"/>
      <c r="H95" s="108"/>
      <c r="I95" s="59"/>
      <c r="J95" s="58"/>
      <c r="K95" s="143"/>
    </row>
    <row r="96" spans="1:11" x14ac:dyDescent="0.25">
      <c r="A96" s="147"/>
      <c r="B96" s="150"/>
      <c r="C96" s="150"/>
      <c r="D96" s="150"/>
      <c r="E96" s="150"/>
      <c r="F96" s="150"/>
      <c r="G96" s="60"/>
      <c r="H96" s="108"/>
      <c r="I96" s="59"/>
      <c r="J96" s="58"/>
      <c r="K96" s="143"/>
    </row>
    <row r="97" spans="1:11" x14ac:dyDescent="0.25">
      <c r="A97" s="147"/>
      <c r="B97" s="150"/>
      <c r="C97" s="150"/>
      <c r="D97" s="150"/>
      <c r="E97" s="150"/>
      <c r="F97" s="150"/>
      <c r="G97" s="60"/>
      <c r="H97" s="108"/>
      <c r="I97" s="59"/>
      <c r="J97" s="58"/>
      <c r="K97" s="143"/>
    </row>
    <row r="98" spans="1:11" x14ac:dyDescent="0.25">
      <c r="A98" s="147"/>
      <c r="B98" s="150"/>
      <c r="C98" s="150"/>
      <c r="D98" s="150"/>
      <c r="E98" s="150"/>
      <c r="F98" s="150"/>
      <c r="G98" s="60"/>
      <c r="H98" s="108"/>
      <c r="I98" s="59"/>
      <c r="J98" s="58"/>
      <c r="K98" s="143"/>
    </row>
    <row r="99" spans="1:11" x14ac:dyDescent="0.25">
      <c r="A99" s="147"/>
      <c r="B99" s="150"/>
      <c r="C99" s="150"/>
      <c r="D99" s="150"/>
      <c r="E99" s="150"/>
      <c r="F99" s="150"/>
      <c r="G99" s="60"/>
      <c r="H99" s="108"/>
      <c r="I99" s="59"/>
      <c r="J99" s="58"/>
      <c r="K99" s="143"/>
    </row>
    <row r="100" spans="1:11" x14ac:dyDescent="0.25">
      <c r="A100" s="148"/>
      <c r="B100" s="153"/>
      <c r="C100" s="153"/>
      <c r="D100" s="153"/>
      <c r="E100" s="153"/>
      <c r="F100" s="153"/>
      <c r="G100" s="66"/>
      <c r="H100" s="110"/>
      <c r="I100" s="65"/>
      <c r="J100" s="64"/>
      <c r="K100" s="155"/>
    </row>
    <row r="101" spans="1:11" x14ac:dyDescent="0.25">
      <c r="A101" s="146">
        <f>A94+1</f>
        <v>13</v>
      </c>
      <c r="B101" s="149"/>
      <c r="C101" s="149"/>
      <c r="D101" s="149"/>
      <c r="E101" s="149" t="str">
        <f>IF(C101="","",C101-B101-D101)</f>
        <v/>
      </c>
      <c r="F101" s="149">
        <f>IF(ISNA(INDEX($J$6:$L$10,MATCH(WEEKDAY($A101,2),$L$6:$L$10,0),1)),0,INDEX($J$6:$L$10,MATCH(WEEKDAY($A101,2),$L$6:$L$10,0),2))</f>
        <v>0.22916666666666666</v>
      </c>
      <c r="G101" s="69"/>
      <c r="H101" s="111"/>
      <c r="I101" s="68"/>
      <c r="J101" s="67"/>
      <c r="K101" s="142">
        <f>SUM(J101:J107)</f>
        <v>0</v>
      </c>
    </row>
    <row r="102" spans="1:11" x14ac:dyDescent="0.25">
      <c r="A102" s="147"/>
      <c r="B102" s="150"/>
      <c r="C102" s="150"/>
      <c r="D102" s="150"/>
      <c r="E102" s="150"/>
      <c r="F102" s="150"/>
      <c r="G102" s="60"/>
      <c r="H102" s="108"/>
      <c r="I102" s="59"/>
      <c r="J102" s="58"/>
      <c r="K102" s="143"/>
    </row>
    <row r="103" spans="1:11" x14ac:dyDescent="0.25">
      <c r="A103" s="147"/>
      <c r="B103" s="150"/>
      <c r="C103" s="150"/>
      <c r="D103" s="150"/>
      <c r="E103" s="150"/>
      <c r="F103" s="150"/>
      <c r="G103" s="60"/>
      <c r="H103" s="108"/>
      <c r="I103" s="59"/>
      <c r="J103" s="58"/>
      <c r="K103" s="143"/>
    </row>
    <row r="104" spans="1:11" x14ac:dyDescent="0.25">
      <c r="A104" s="147"/>
      <c r="B104" s="150"/>
      <c r="C104" s="150"/>
      <c r="D104" s="150"/>
      <c r="E104" s="150"/>
      <c r="F104" s="150"/>
      <c r="G104" s="60"/>
      <c r="H104" s="108"/>
      <c r="I104" s="59"/>
      <c r="J104" s="58"/>
      <c r="K104" s="143"/>
    </row>
    <row r="105" spans="1:11" x14ac:dyDescent="0.25">
      <c r="A105" s="147"/>
      <c r="B105" s="150"/>
      <c r="C105" s="150"/>
      <c r="D105" s="150"/>
      <c r="E105" s="150"/>
      <c r="F105" s="150"/>
      <c r="G105" s="60"/>
      <c r="H105" s="108"/>
      <c r="I105" s="59"/>
      <c r="J105" s="58"/>
      <c r="K105" s="143"/>
    </row>
    <row r="106" spans="1:11" x14ac:dyDescent="0.25">
      <c r="A106" s="147"/>
      <c r="B106" s="150"/>
      <c r="C106" s="150"/>
      <c r="D106" s="150"/>
      <c r="E106" s="150"/>
      <c r="F106" s="150"/>
      <c r="G106" s="60"/>
      <c r="H106" s="108"/>
      <c r="I106" s="59"/>
      <c r="J106" s="58"/>
      <c r="K106" s="143"/>
    </row>
    <row r="107" spans="1:11" x14ac:dyDescent="0.25">
      <c r="A107" s="148"/>
      <c r="B107" s="151"/>
      <c r="C107" s="151"/>
      <c r="D107" s="151"/>
      <c r="E107" s="151"/>
      <c r="F107" s="151"/>
      <c r="G107" s="63"/>
      <c r="H107" s="109"/>
      <c r="I107" s="62"/>
      <c r="J107" s="61"/>
      <c r="K107" s="144"/>
    </row>
    <row r="108" spans="1:11" x14ac:dyDescent="0.25">
      <c r="A108" s="146">
        <f>A101+1</f>
        <v>14</v>
      </c>
      <c r="B108" s="152"/>
      <c r="C108" s="152"/>
      <c r="D108" s="152"/>
      <c r="E108" s="152" t="str">
        <f>IF(C108="","",C108-B108-D108)</f>
        <v/>
      </c>
      <c r="F108" s="152">
        <f>IF(ISNA(INDEX($J$6:$L$10,MATCH(WEEKDAY($A108,2),$L$6:$L$10,0),1)),0,INDEX($J$6:$L$10,MATCH(WEEKDAY($A108,2),$L$6:$L$10,0),2))</f>
        <v>0</v>
      </c>
      <c r="G108" s="57"/>
      <c r="H108" s="107"/>
      <c r="I108" s="56"/>
      <c r="J108" s="55"/>
      <c r="K108" s="154">
        <f>SUM(J108:J114)</f>
        <v>0</v>
      </c>
    </row>
    <row r="109" spans="1:11" x14ac:dyDescent="0.25">
      <c r="A109" s="147"/>
      <c r="B109" s="150"/>
      <c r="C109" s="150"/>
      <c r="D109" s="150"/>
      <c r="E109" s="150"/>
      <c r="F109" s="150"/>
      <c r="G109" s="60"/>
      <c r="H109" s="108"/>
      <c r="I109" s="59"/>
      <c r="J109" s="58"/>
      <c r="K109" s="143"/>
    </row>
    <row r="110" spans="1:11" x14ac:dyDescent="0.25">
      <c r="A110" s="147"/>
      <c r="B110" s="150"/>
      <c r="C110" s="150"/>
      <c r="D110" s="150"/>
      <c r="E110" s="150"/>
      <c r="F110" s="150"/>
      <c r="G110" s="60"/>
      <c r="H110" s="108"/>
      <c r="I110" s="59"/>
      <c r="J110" s="58"/>
      <c r="K110" s="143"/>
    </row>
    <row r="111" spans="1:11" x14ac:dyDescent="0.25">
      <c r="A111" s="147"/>
      <c r="B111" s="150"/>
      <c r="C111" s="150"/>
      <c r="D111" s="150"/>
      <c r="E111" s="150"/>
      <c r="F111" s="150"/>
      <c r="G111" s="60"/>
      <c r="H111" s="108"/>
      <c r="I111" s="59"/>
      <c r="J111" s="58"/>
      <c r="K111" s="143"/>
    </row>
    <row r="112" spans="1:11" x14ac:dyDescent="0.25">
      <c r="A112" s="147"/>
      <c r="B112" s="150"/>
      <c r="C112" s="150"/>
      <c r="D112" s="150"/>
      <c r="E112" s="150"/>
      <c r="F112" s="150"/>
      <c r="G112" s="60"/>
      <c r="H112" s="108"/>
      <c r="I112" s="59"/>
      <c r="J112" s="58"/>
      <c r="K112" s="143"/>
    </row>
    <row r="113" spans="1:11" x14ac:dyDescent="0.25">
      <c r="A113" s="147"/>
      <c r="B113" s="150"/>
      <c r="C113" s="150"/>
      <c r="D113" s="150"/>
      <c r="E113" s="150"/>
      <c r="F113" s="150"/>
      <c r="G113" s="60"/>
      <c r="H113" s="108"/>
      <c r="I113" s="59"/>
      <c r="J113" s="58"/>
      <c r="K113" s="143"/>
    </row>
    <row r="114" spans="1:11" x14ac:dyDescent="0.25">
      <c r="A114" s="148"/>
      <c r="B114" s="153"/>
      <c r="C114" s="153"/>
      <c r="D114" s="153"/>
      <c r="E114" s="153"/>
      <c r="F114" s="153"/>
      <c r="G114" s="66"/>
      <c r="H114" s="110"/>
      <c r="I114" s="65"/>
      <c r="J114" s="64"/>
      <c r="K114" s="155"/>
    </row>
    <row r="115" spans="1:11" x14ac:dyDescent="0.25">
      <c r="A115" s="146">
        <f>A108+1</f>
        <v>15</v>
      </c>
      <c r="B115" s="149"/>
      <c r="C115" s="149"/>
      <c r="D115" s="149"/>
      <c r="E115" s="149" t="str">
        <f>IF(C115="","",C115-B115-D115)</f>
        <v/>
      </c>
      <c r="F115" s="149">
        <f>IF(ISNA(INDEX($J$6:$L$10,MATCH(WEEKDAY($A115,2),$L$6:$L$10,0),1)),0,INDEX($J$6:$L$10,MATCH(WEEKDAY($A115,2),$L$6:$L$10,0),2))</f>
        <v>0</v>
      </c>
      <c r="G115" s="69"/>
      <c r="H115" s="111"/>
      <c r="I115" s="68"/>
      <c r="J115" s="67"/>
      <c r="K115" s="142">
        <f>SUM(J115:J121)</f>
        <v>0</v>
      </c>
    </row>
    <row r="116" spans="1:11" x14ac:dyDescent="0.25">
      <c r="A116" s="147"/>
      <c r="B116" s="150"/>
      <c r="C116" s="150"/>
      <c r="D116" s="150"/>
      <c r="E116" s="150"/>
      <c r="F116" s="150"/>
      <c r="G116" s="60"/>
      <c r="H116" s="108"/>
      <c r="I116" s="59"/>
      <c r="J116" s="58"/>
      <c r="K116" s="143"/>
    </row>
    <row r="117" spans="1:11" x14ac:dyDescent="0.25">
      <c r="A117" s="147"/>
      <c r="B117" s="150"/>
      <c r="C117" s="150"/>
      <c r="D117" s="150"/>
      <c r="E117" s="150"/>
      <c r="F117" s="150"/>
      <c r="G117" s="60"/>
      <c r="H117" s="108"/>
      <c r="I117" s="59"/>
      <c r="J117" s="58"/>
      <c r="K117" s="143"/>
    </row>
    <row r="118" spans="1:11" x14ac:dyDescent="0.25">
      <c r="A118" s="147"/>
      <c r="B118" s="150"/>
      <c r="C118" s="150"/>
      <c r="D118" s="150"/>
      <c r="E118" s="150"/>
      <c r="F118" s="150"/>
      <c r="G118" s="60"/>
      <c r="H118" s="108"/>
      <c r="I118" s="59"/>
      <c r="J118" s="58"/>
      <c r="K118" s="143"/>
    </row>
    <row r="119" spans="1:11" x14ac:dyDescent="0.25">
      <c r="A119" s="147"/>
      <c r="B119" s="150"/>
      <c r="C119" s="150"/>
      <c r="D119" s="150"/>
      <c r="E119" s="150"/>
      <c r="F119" s="150"/>
      <c r="G119" s="60"/>
      <c r="H119" s="108"/>
      <c r="I119" s="59"/>
      <c r="J119" s="58"/>
      <c r="K119" s="143"/>
    </row>
    <row r="120" spans="1:11" x14ac:dyDescent="0.25">
      <c r="A120" s="147"/>
      <c r="B120" s="150"/>
      <c r="C120" s="150"/>
      <c r="D120" s="150"/>
      <c r="E120" s="150"/>
      <c r="F120" s="150"/>
      <c r="G120" s="60"/>
      <c r="H120" s="108"/>
      <c r="I120" s="59"/>
      <c r="J120" s="58"/>
      <c r="K120" s="143"/>
    </row>
    <row r="121" spans="1:11" x14ac:dyDescent="0.25">
      <c r="A121" s="148"/>
      <c r="B121" s="151"/>
      <c r="C121" s="151"/>
      <c r="D121" s="151"/>
      <c r="E121" s="151"/>
      <c r="F121" s="151"/>
      <c r="G121" s="63"/>
      <c r="H121" s="109"/>
      <c r="I121" s="62"/>
      <c r="J121" s="61"/>
      <c r="K121" s="144"/>
    </row>
    <row r="122" spans="1:11" x14ac:dyDescent="0.25">
      <c r="A122" s="146">
        <f>A115+1</f>
        <v>16</v>
      </c>
      <c r="B122" s="152"/>
      <c r="C122" s="152"/>
      <c r="D122" s="152"/>
      <c r="E122" s="152" t="str">
        <f>IF(C122="","",C122-B122-D122)</f>
        <v/>
      </c>
      <c r="F122" s="152">
        <f>IF(ISNA(INDEX($J$6:$L$10,MATCH(WEEKDAY($A122,2),$L$6:$L$10,0),1)),0,INDEX($J$6:$L$10,MATCH(WEEKDAY($A122,2),$L$6:$L$10,0),2))</f>
        <v>0.33333333333333331</v>
      </c>
      <c r="G122" s="57"/>
      <c r="H122" s="107"/>
      <c r="I122" s="56"/>
      <c r="J122" s="55"/>
      <c r="K122" s="154">
        <f>SUM(J122:J128)</f>
        <v>0</v>
      </c>
    </row>
    <row r="123" spans="1:11" x14ac:dyDescent="0.25">
      <c r="A123" s="147"/>
      <c r="B123" s="150"/>
      <c r="C123" s="150"/>
      <c r="D123" s="150"/>
      <c r="E123" s="150"/>
      <c r="F123" s="150"/>
      <c r="G123" s="60"/>
      <c r="H123" s="108"/>
      <c r="I123" s="59"/>
      <c r="J123" s="58"/>
      <c r="K123" s="143"/>
    </row>
    <row r="124" spans="1:11" x14ac:dyDescent="0.25">
      <c r="A124" s="147"/>
      <c r="B124" s="150"/>
      <c r="C124" s="150"/>
      <c r="D124" s="150"/>
      <c r="E124" s="150"/>
      <c r="F124" s="150"/>
      <c r="G124" s="60"/>
      <c r="H124" s="108"/>
      <c r="I124" s="59"/>
      <c r="J124" s="58"/>
      <c r="K124" s="143"/>
    </row>
    <row r="125" spans="1:11" x14ac:dyDescent="0.25">
      <c r="A125" s="147"/>
      <c r="B125" s="150"/>
      <c r="C125" s="150"/>
      <c r="D125" s="150"/>
      <c r="E125" s="150"/>
      <c r="F125" s="150"/>
      <c r="G125" s="60"/>
      <c r="H125" s="108"/>
      <c r="I125" s="59"/>
      <c r="J125" s="58"/>
      <c r="K125" s="143"/>
    </row>
    <row r="126" spans="1:11" x14ac:dyDescent="0.25">
      <c r="A126" s="147"/>
      <c r="B126" s="150"/>
      <c r="C126" s="150"/>
      <c r="D126" s="150"/>
      <c r="E126" s="150"/>
      <c r="F126" s="150"/>
      <c r="G126" s="60"/>
      <c r="H126" s="108"/>
      <c r="I126" s="59"/>
      <c r="J126" s="58"/>
      <c r="K126" s="143"/>
    </row>
    <row r="127" spans="1:11" x14ac:dyDescent="0.25">
      <c r="A127" s="147"/>
      <c r="B127" s="150"/>
      <c r="C127" s="150"/>
      <c r="D127" s="150"/>
      <c r="E127" s="150"/>
      <c r="F127" s="150"/>
      <c r="G127" s="60"/>
      <c r="H127" s="108"/>
      <c r="I127" s="59"/>
      <c r="J127" s="58"/>
      <c r="K127" s="143"/>
    </row>
    <row r="128" spans="1:11" x14ac:dyDescent="0.25">
      <c r="A128" s="148"/>
      <c r="B128" s="153"/>
      <c r="C128" s="153"/>
      <c r="D128" s="153"/>
      <c r="E128" s="153"/>
      <c r="F128" s="153"/>
      <c r="G128" s="66"/>
      <c r="H128" s="110"/>
      <c r="I128" s="65"/>
      <c r="J128" s="64"/>
      <c r="K128" s="155"/>
    </row>
    <row r="129" spans="1:11" x14ac:dyDescent="0.25">
      <c r="A129" s="146">
        <f>A122+1</f>
        <v>17</v>
      </c>
      <c r="B129" s="149"/>
      <c r="C129" s="149"/>
      <c r="D129" s="149"/>
      <c r="E129" s="149" t="str">
        <f>IF(C129="","",C129-B129-D129)</f>
        <v/>
      </c>
      <c r="F129" s="149">
        <f>IF(ISNA(INDEX($J$6:$L$10,MATCH(WEEKDAY($A129,2),$L$6:$L$10,0),1)),0,INDEX($J$6:$L$10,MATCH(WEEKDAY($A129,2),$L$6:$L$10,0),2))</f>
        <v>0.33333333333333331</v>
      </c>
      <c r="G129" s="69"/>
      <c r="H129" s="111"/>
      <c r="I129" s="68"/>
      <c r="J129" s="67"/>
      <c r="K129" s="142">
        <f>SUM(J129:J135)</f>
        <v>0</v>
      </c>
    </row>
    <row r="130" spans="1:11" x14ac:dyDescent="0.25">
      <c r="A130" s="147"/>
      <c r="B130" s="150"/>
      <c r="C130" s="150"/>
      <c r="D130" s="150"/>
      <c r="E130" s="150"/>
      <c r="F130" s="150"/>
      <c r="G130" s="60"/>
      <c r="H130" s="108"/>
      <c r="I130" s="59"/>
      <c r="J130" s="58"/>
      <c r="K130" s="143"/>
    </row>
    <row r="131" spans="1:11" x14ac:dyDescent="0.25">
      <c r="A131" s="147"/>
      <c r="B131" s="150"/>
      <c r="C131" s="150"/>
      <c r="D131" s="150"/>
      <c r="E131" s="150"/>
      <c r="F131" s="150"/>
      <c r="G131" s="60"/>
      <c r="H131" s="108"/>
      <c r="I131" s="59"/>
      <c r="J131" s="58"/>
      <c r="K131" s="143"/>
    </row>
    <row r="132" spans="1:11" x14ac:dyDescent="0.25">
      <c r="A132" s="147"/>
      <c r="B132" s="150"/>
      <c r="C132" s="150"/>
      <c r="D132" s="150"/>
      <c r="E132" s="150"/>
      <c r="F132" s="150"/>
      <c r="G132" s="60"/>
      <c r="H132" s="108"/>
      <c r="I132" s="59"/>
      <c r="J132" s="58"/>
      <c r="K132" s="143"/>
    </row>
    <row r="133" spans="1:11" x14ac:dyDescent="0.25">
      <c r="A133" s="147"/>
      <c r="B133" s="150"/>
      <c r="C133" s="150"/>
      <c r="D133" s="150"/>
      <c r="E133" s="150"/>
      <c r="F133" s="150"/>
      <c r="G133" s="60"/>
      <c r="H133" s="108"/>
      <c r="I133" s="59"/>
      <c r="J133" s="58"/>
      <c r="K133" s="143"/>
    </row>
    <row r="134" spans="1:11" x14ac:dyDescent="0.25">
      <c r="A134" s="147"/>
      <c r="B134" s="150"/>
      <c r="C134" s="150"/>
      <c r="D134" s="150"/>
      <c r="E134" s="150"/>
      <c r="F134" s="150"/>
      <c r="G134" s="60"/>
      <c r="H134" s="108"/>
      <c r="I134" s="59"/>
      <c r="J134" s="58"/>
      <c r="K134" s="143"/>
    </row>
    <row r="135" spans="1:11" x14ac:dyDescent="0.25">
      <c r="A135" s="148"/>
      <c r="B135" s="151"/>
      <c r="C135" s="151"/>
      <c r="D135" s="151"/>
      <c r="E135" s="151"/>
      <c r="F135" s="151"/>
      <c r="G135" s="63"/>
      <c r="H135" s="109"/>
      <c r="I135" s="62"/>
      <c r="J135" s="61"/>
      <c r="K135" s="144"/>
    </row>
    <row r="136" spans="1:11" x14ac:dyDescent="0.25">
      <c r="A136" s="146">
        <f>A129+1</f>
        <v>18</v>
      </c>
      <c r="B136" s="152"/>
      <c r="C136" s="152"/>
      <c r="D136" s="152"/>
      <c r="E136" s="152" t="str">
        <f>IF(C136="","",C136-B136-D136)</f>
        <v/>
      </c>
      <c r="F136" s="152">
        <f>IF(ISNA(INDEX($J$6:$L$10,MATCH(WEEKDAY($A136,2),$L$6:$L$10,0),1)),0,INDEX($J$6:$L$10,MATCH(WEEKDAY($A136,2),$L$6:$L$10,0),2))</f>
        <v>0.33333333333333331</v>
      </c>
      <c r="G136" s="57"/>
      <c r="H136" s="107"/>
      <c r="I136" s="56"/>
      <c r="J136" s="55"/>
      <c r="K136" s="154">
        <f>SUM(J136:J142)</f>
        <v>0</v>
      </c>
    </row>
    <row r="137" spans="1:11" x14ac:dyDescent="0.25">
      <c r="A137" s="147"/>
      <c r="B137" s="150"/>
      <c r="C137" s="150"/>
      <c r="D137" s="150"/>
      <c r="E137" s="150"/>
      <c r="F137" s="150"/>
      <c r="G137" s="60"/>
      <c r="H137" s="108"/>
      <c r="I137" s="59"/>
      <c r="J137" s="58"/>
      <c r="K137" s="143"/>
    </row>
    <row r="138" spans="1:11" x14ac:dyDescent="0.25">
      <c r="A138" s="147"/>
      <c r="B138" s="150"/>
      <c r="C138" s="150"/>
      <c r="D138" s="150"/>
      <c r="E138" s="150"/>
      <c r="F138" s="150"/>
      <c r="G138" s="60"/>
      <c r="H138" s="108"/>
      <c r="I138" s="59"/>
      <c r="J138" s="58"/>
      <c r="K138" s="143"/>
    </row>
    <row r="139" spans="1:11" x14ac:dyDescent="0.25">
      <c r="A139" s="147"/>
      <c r="B139" s="150"/>
      <c r="C139" s="150"/>
      <c r="D139" s="150"/>
      <c r="E139" s="150"/>
      <c r="F139" s="150"/>
      <c r="G139" s="60"/>
      <c r="H139" s="108"/>
      <c r="I139" s="59"/>
      <c r="J139" s="58"/>
      <c r="K139" s="143"/>
    </row>
    <row r="140" spans="1:11" x14ac:dyDescent="0.25">
      <c r="A140" s="147"/>
      <c r="B140" s="150"/>
      <c r="C140" s="150"/>
      <c r="D140" s="150"/>
      <c r="E140" s="150"/>
      <c r="F140" s="150"/>
      <c r="G140" s="60"/>
      <c r="H140" s="108"/>
      <c r="I140" s="59"/>
      <c r="J140" s="58"/>
      <c r="K140" s="143"/>
    </row>
    <row r="141" spans="1:11" x14ac:dyDescent="0.25">
      <c r="A141" s="147"/>
      <c r="B141" s="150"/>
      <c r="C141" s="150"/>
      <c r="D141" s="150"/>
      <c r="E141" s="150"/>
      <c r="F141" s="150"/>
      <c r="G141" s="60"/>
      <c r="H141" s="108"/>
      <c r="I141" s="59"/>
      <c r="J141" s="58"/>
      <c r="K141" s="143"/>
    </row>
    <row r="142" spans="1:11" x14ac:dyDescent="0.25">
      <c r="A142" s="148"/>
      <c r="B142" s="153"/>
      <c r="C142" s="153"/>
      <c r="D142" s="153"/>
      <c r="E142" s="153"/>
      <c r="F142" s="153"/>
      <c r="G142" s="66"/>
      <c r="H142" s="110"/>
      <c r="I142" s="65"/>
      <c r="J142" s="64"/>
      <c r="K142" s="155"/>
    </row>
    <row r="143" spans="1:11" x14ac:dyDescent="0.25">
      <c r="A143" s="146">
        <f>A136+1</f>
        <v>19</v>
      </c>
      <c r="B143" s="149"/>
      <c r="C143" s="149"/>
      <c r="D143" s="149"/>
      <c r="E143" s="149" t="str">
        <f>IF(C143="","",C143-B143-D143)</f>
        <v/>
      </c>
      <c r="F143" s="149">
        <f>IF(ISNA(INDEX($J$6:$L$10,MATCH(WEEKDAY($A143,2),$L$6:$L$10,0),1)),0,INDEX($J$6:$L$10,MATCH(WEEKDAY($A143,2),$L$6:$L$10,0),2))</f>
        <v>0.33333333333333331</v>
      </c>
      <c r="G143" s="69"/>
      <c r="H143" s="111"/>
      <c r="I143" s="68"/>
      <c r="J143" s="67"/>
      <c r="K143" s="142">
        <f>SUM(J143:J149)</f>
        <v>0</v>
      </c>
    </row>
    <row r="144" spans="1:11" x14ac:dyDescent="0.25">
      <c r="A144" s="147"/>
      <c r="B144" s="150"/>
      <c r="C144" s="150"/>
      <c r="D144" s="150"/>
      <c r="E144" s="150"/>
      <c r="F144" s="150"/>
      <c r="G144" s="60"/>
      <c r="H144" s="108"/>
      <c r="I144" s="59"/>
      <c r="J144" s="58"/>
      <c r="K144" s="143"/>
    </row>
    <row r="145" spans="1:11" x14ac:dyDescent="0.25">
      <c r="A145" s="147"/>
      <c r="B145" s="150"/>
      <c r="C145" s="150"/>
      <c r="D145" s="150"/>
      <c r="E145" s="150"/>
      <c r="F145" s="150"/>
      <c r="G145" s="60"/>
      <c r="H145" s="108"/>
      <c r="I145" s="59"/>
      <c r="J145" s="58"/>
      <c r="K145" s="143"/>
    </row>
    <row r="146" spans="1:11" x14ac:dyDescent="0.25">
      <c r="A146" s="147"/>
      <c r="B146" s="150"/>
      <c r="C146" s="150"/>
      <c r="D146" s="150"/>
      <c r="E146" s="150"/>
      <c r="F146" s="150"/>
      <c r="G146" s="60"/>
      <c r="H146" s="108"/>
      <c r="I146" s="59"/>
      <c r="J146" s="58"/>
      <c r="K146" s="143"/>
    </row>
    <row r="147" spans="1:11" x14ac:dyDescent="0.25">
      <c r="A147" s="147"/>
      <c r="B147" s="150"/>
      <c r="C147" s="150"/>
      <c r="D147" s="150"/>
      <c r="E147" s="150"/>
      <c r="F147" s="150"/>
      <c r="G147" s="60"/>
      <c r="H147" s="108"/>
      <c r="I147" s="59"/>
      <c r="J147" s="58"/>
      <c r="K147" s="143"/>
    </row>
    <row r="148" spans="1:11" x14ac:dyDescent="0.25">
      <c r="A148" s="147"/>
      <c r="B148" s="150"/>
      <c r="C148" s="150"/>
      <c r="D148" s="150"/>
      <c r="E148" s="150"/>
      <c r="F148" s="150"/>
      <c r="G148" s="60"/>
      <c r="H148" s="108"/>
      <c r="I148" s="59"/>
      <c r="J148" s="58"/>
      <c r="K148" s="143"/>
    </row>
    <row r="149" spans="1:11" x14ac:dyDescent="0.25">
      <c r="A149" s="148"/>
      <c r="B149" s="151"/>
      <c r="C149" s="151"/>
      <c r="D149" s="151"/>
      <c r="E149" s="151"/>
      <c r="F149" s="151"/>
      <c r="G149" s="63"/>
      <c r="H149" s="109"/>
      <c r="I149" s="62"/>
      <c r="J149" s="61"/>
      <c r="K149" s="144"/>
    </row>
    <row r="150" spans="1:11" x14ac:dyDescent="0.25">
      <c r="A150" s="146">
        <f>A143+1</f>
        <v>20</v>
      </c>
      <c r="B150" s="152"/>
      <c r="C150" s="152"/>
      <c r="D150" s="152"/>
      <c r="E150" s="152" t="str">
        <f>IF(C150="","",C150-B150-D150)</f>
        <v/>
      </c>
      <c r="F150" s="152">
        <f>IF(ISNA(INDEX($J$6:$L$10,MATCH(WEEKDAY($A150,2),$L$6:$L$10,0),1)),0,INDEX($J$6:$L$10,MATCH(WEEKDAY($A150,2),$L$6:$L$10,0),2))</f>
        <v>0.22916666666666666</v>
      </c>
      <c r="G150" s="57"/>
      <c r="H150" s="107"/>
      <c r="I150" s="56"/>
      <c r="J150" s="55"/>
      <c r="K150" s="154">
        <f>SUM(J150:J156)</f>
        <v>0</v>
      </c>
    </row>
    <row r="151" spans="1:11" x14ac:dyDescent="0.25">
      <c r="A151" s="147"/>
      <c r="B151" s="150"/>
      <c r="C151" s="150"/>
      <c r="D151" s="150"/>
      <c r="E151" s="150"/>
      <c r="F151" s="150"/>
      <c r="G151" s="60"/>
      <c r="H151" s="108"/>
      <c r="I151" s="59"/>
      <c r="J151" s="58"/>
      <c r="K151" s="143"/>
    </row>
    <row r="152" spans="1:11" x14ac:dyDescent="0.25">
      <c r="A152" s="147"/>
      <c r="B152" s="150"/>
      <c r="C152" s="150"/>
      <c r="D152" s="150"/>
      <c r="E152" s="150"/>
      <c r="F152" s="150"/>
      <c r="G152" s="60"/>
      <c r="H152" s="108"/>
      <c r="I152" s="59"/>
      <c r="J152" s="58"/>
      <c r="K152" s="143"/>
    </row>
    <row r="153" spans="1:11" x14ac:dyDescent="0.25">
      <c r="A153" s="147"/>
      <c r="B153" s="150"/>
      <c r="C153" s="150"/>
      <c r="D153" s="150"/>
      <c r="E153" s="150"/>
      <c r="F153" s="150"/>
      <c r="G153" s="60"/>
      <c r="H153" s="108"/>
      <c r="I153" s="59"/>
      <c r="J153" s="58"/>
      <c r="K153" s="143"/>
    </row>
    <row r="154" spans="1:11" x14ac:dyDescent="0.25">
      <c r="A154" s="147"/>
      <c r="B154" s="150"/>
      <c r="C154" s="150"/>
      <c r="D154" s="150"/>
      <c r="E154" s="150"/>
      <c r="F154" s="150"/>
      <c r="G154" s="60"/>
      <c r="H154" s="108"/>
      <c r="I154" s="59"/>
      <c r="J154" s="58"/>
      <c r="K154" s="143"/>
    </row>
    <row r="155" spans="1:11" x14ac:dyDescent="0.25">
      <c r="A155" s="147"/>
      <c r="B155" s="150"/>
      <c r="C155" s="150"/>
      <c r="D155" s="150"/>
      <c r="E155" s="150"/>
      <c r="F155" s="150"/>
      <c r="G155" s="60"/>
      <c r="H155" s="108"/>
      <c r="I155" s="59"/>
      <c r="J155" s="58"/>
      <c r="K155" s="143"/>
    </row>
    <row r="156" spans="1:11" x14ac:dyDescent="0.25">
      <c r="A156" s="148"/>
      <c r="B156" s="153"/>
      <c r="C156" s="153"/>
      <c r="D156" s="153"/>
      <c r="E156" s="153"/>
      <c r="F156" s="153"/>
      <c r="G156" s="66"/>
      <c r="H156" s="110"/>
      <c r="I156" s="65"/>
      <c r="J156" s="64"/>
      <c r="K156" s="155"/>
    </row>
    <row r="157" spans="1:11" x14ac:dyDescent="0.25">
      <c r="A157" s="146">
        <f>A150+1</f>
        <v>21</v>
      </c>
      <c r="B157" s="149"/>
      <c r="C157" s="149"/>
      <c r="D157" s="149"/>
      <c r="E157" s="149" t="str">
        <f>IF(C157="","",C157-B157-D157)</f>
        <v/>
      </c>
      <c r="F157" s="149">
        <f>IF(ISNA(INDEX($J$6:$L$10,MATCH(WEEKDAY($A157,2),$L$6:$L$10,0),1)),0,INDEX($J$6:$L$10,MATCH(WEEKDAY($A157,2),$L$6:$L$10,0),2))</f>
        <v>0</v>
      </c>
      <c r="G157" s="69"/>
      <c r="H157" s="111"/>
      <c r="I157" s="68"/>
      <c r="J157" s="67"/>
      <c r="K157" s="142">
        <f>SUM(J157:J163)</f>
        <v>0</v>
      </c>
    </row>
    <row r="158" spans="1:11" x14ac:dyDescent="0.25">
      <c r="A158" s="147"/>
      <c r="B158" s="150"/>
      <c r="C158" s="150"/>
      <c r="D158" s="150"/>
      <c r="E158" s="150"/>
      <c r="F158" s="150"/>
      <c r="G158" s="60"/>
      <c r="H158" s="108"/>
      <c r="I158" s="59"/>
      <c r="J158" s="58"/>
      <c r="K158" s="143"/>
    </row>
    <row r="159" spans="1:11" x14ac:dyDescent="0.25">
      <c r="A159" s="147"/>
      <c r="B159" s="150"/>
      <c r="C159" s="150"/>
      <c r="D159" s="150"/>
      <c r="E159" s="150"/>
      <c r="F159" s="150"/>
      <c r="G159" s="60"/>
      <c r="H159" s="108"/>
      <c r="I159" s="59"/>
      <c r="J159" s="58"/>
      <c r="K159" s="143"/>
    </row>
    <row r="160" spans="1:11" x14ac:dyDescent="0.25">
      <c r="A160" s="147"/>
      <c r="B160" s="150"/>
      <c r="C160" s="150"/>
      <c r="D160" s="150"/>
      <c r="E160" s="150"/>
      <c r="F160" s="150"/>
      <c r="G160" s="60"/>
      <c r="H160" s="108"/>
      <c r="I160" s="59"/>
      <c r="J160" s="58"/>
      <c r="K160" s="143"/>
    </row>
    <row r="161" spans="1:11" x14ac:dyDescent="0.25">
      <c r="A161" s="147"/>
      <c r="B161" s="150"/>
      <c r="C161" s="150"/>
      <c r="D161" s="150"/>
      <c r="E161" s="150"/>
      <c r="F161" s="150"/>
      <c r="G161" s="60"/>
      <c r="H161" s="108"/>
      <c r="I161" s="59"/>
      <c r="J161" s="58"/>
      <c r="K161" s="143"/>
    </row>
    <row r="162" spans="1:11" x14ac:dyDescent="0.25">
      <c r="A162" s="147"/>
      <c r="B162" s="150"/>
      <c r="C162" s="150"/>
      <c r="D162" s="150"/>
      <c r="E162" s="150"/>
      <c r="F162" s="150"/>
      <c r="G162" s="60"/>
      <c r="H162" s="108"/>
      <c r="I162" s="59"/>
      <c r="J162" s="58"/>
      <c r="K162" s="143"/>
    </row>
    <row r="163" spans="1:11" x14ac:dyDescent="0.25">
      <c r="A163" s="148"/>
      <c r="B163" s="151"/>
      <c r="C163" s="151"/>
      <c r="D163" s="151"/>
      <c r="E163" s="151"/>
      <c r="F163" s="151"/>
      <c r="G163" s="63"/>
      <c r="H163" s="109"/>
      <c r="I163" s="62"/>
      <c r="J163" s="61"/>
      <c r="K163" s="144"/>
    </row>
    <row r="164" spans="1:11" x14ac:dyDescent="0.25">
      <c r="A164" s="146">
        <f>A157+1</f>
        <v>22</v>
      </c>
      <c r="B164" s="152"/>
      <c r="C164" s="152"/>
      <c r="D164" s="152"/>
      <c r="E164" s="152" t="str">
        <f>IF(C164="","",C164-B164-D164)</f>
        <v/>
      </c>
      <c r="F164" s="152">
        <f>IF(ISNA(INDEX($J$6:$L$10,MATCH(WEEKDAY($A164,2),$L$6:$L$10,0),1)),0,INDEX($J$6:$L$10,MATCH(WEEKDAY($A164,2),$L$6:$L$10,0),2))</f>
        <v>0</v>
      </c>
      <c r="G164" s="57"/>
      <c r="H164" s="107"/>
      <c r="I164" s="56"/>
      <c r="J164" s="55"/>
      <c r="K164" s="154">
        <f>SUM(J164:J170)</f>
        <v>0</v>
      </c>
    </row>
    <row r="165" spans="1:11" x14ac:dyDescent="0.25">
      <c r="A165" s="147"/>
      <c r="B165" s="150"/>
      <c r="C165" s="150"/>
      <c r="D165" s="150"/>
      <c r="E165" s="150"/>
      <c r="F165" s="150"/>
      <c r="G165" s="60"/>
      <c r="H165" s="108"/>
      <c r="I165" s="59"/>
      <c r="J165" s="58"/>
      <c r="K165" s="143"/>
    </row>
    <row r="166" spans="1:11" x14ac:dyDescent="0.25">
      <c r="A166" s="147"/>
      <c r="B166" s="150"/>
      <c r="C166" s="150"/>
      <c r="D166" s="150"/>
      <c r="E166" s="150"/>
      <c r="F166" s="150"/>
      <c r="G166" s="60"/>
      <c r="H166" s="108"/>
      <c r="I166" s="59"/>
      <c r="J166" s="58"/>
      <c r="K166" s="143"/>
    </row>
    <row r="167" spans="1:11" x14ac:dyDescent="0.25">
      <c r="A167" s="147"/>
      <c r="B167" s="150"/>
      <c r="C167" s="150"/>
      <c r="D167" s="150"/>
      <c r="E167" s="150"/>
      <c r="F167" s="150"/>
      <c r="G167" s="60"/>
      <c r="H167" s="108"/>
      <c r="I167" s="59"/>
      <c r="J167" s="58"/>
      <c r="K167" s="143"/>
    </row>
    <row r="168" spans="1:11" x14ac:dyDescent="0.25">
      <c r="A168" s="147"/>
      <c r="B168" s="150"/>
      <c r="C168" s="150"/>
      <c r="D168" s="150"/>
      <c r="E168" s="150"/>
      <c r="F168" s="150"/>
      <c r="G168" s="60"/>
      <c r="H168" s="108"/>
      <c r="I168" s="59"/>
      <c r="J168" s="58"/>
      <c r="K168" s="143"/>
    </row>
    <row r="169" spans="1:11" x14ac:dyDescent="0.25">
      <c r="A169" s="147"/>
      <c r="B169" s="150"/>
      <c r="C169" s="150"/>
      <c r="D169" s="150"/>
      <c r="E169" s="150"/>
      <c r="F169" s="150"/>
      <c r="G169" s="60"/>
      <c r="H169" s="108"/>
      <c r="I169" s="59"/>
      <c r="J169" s="58"/>
      <c r="K169" s="143"/>
    </row>
    <row r="170" spans="1:11" x14ac:dyDescent="0.25">
      <c r="A170" s="148"/>
      <c r="B170" s="153"/>
      <c r="C170" s="153"/>
      <c r="D170" s="153"/>
      <c r="E170" s="153"/>
      <c r="F170" s="153"/>
      <c r="G170" s="66"/>
      <c r="H170" s="110"/>
      <c r="I170" s="65"/>
      <c r="J170" s="64"/>
      <c r="K170" s="155"/>
    </row>
    <row r="171" spans="1:11" x14ac:dyDescent="0.25">
      <c r="A171" s="146">
        <f>A164+1</f>
        <v>23</v>
      </c>
      <c r="B171" s="149"/>
      <c r="C171" s="149"/>
      <c r="D171" s="149"/>
      <c r="E171" s="149" t="str">
        <f>IF(C171="","",C171-B171-D171)</f>
        <v/>
      </c>
      <c r="F171" s="149">
        <f>IF(ISNA(INDEX($J$6:$L$10,MATCH(WEEKDAY($A171,2),$L$6:$L$10,0),1)),0,INDEX($J$6:$L$10,MATCH(WEEKDAY($A171,2),$L$6:$L$10,0),2))</f>
        <v>0.33333333333333331</v>
      </c>
      <c r="G171" s="69"/>
      <c r="H171" s="111"/>
      <c r="I171" s="68"/>
      <c r="J171" s="67"/>
      <c r="K171" s="142">
        <f>SUM(J171:J177)</f>
        <v>0</v>
      </c>
    </row>
    <row r="172" spans="1:11" x14ac:dyDescent="0.25">
      <c r="A172" s="147"/>
      <c r="B172" s="150"/>
      <c r="C172" s="150"/>
      <c r="D172" s="150"/>
      <c r="E172" s="150"/>
      <c r="F172" s="150"/>
      <c r="G172" s="60"/>
      <c r="H172" s="108"/>
      <c r="I172" s="59"/>
      <c r="J172" s="58"/>
      <c r="K172" s="143"/>
    </row>
    <row r="173" spans="1:11" x14ac:dyDescent="0.25">
      <c r="A173" s="147"/>
      <c r="B173" s="150"/>
      <c r="C173" s="150"/>
      <c r="D173" s="150"/>
      <c r="E173" s="150"/>
      <c r="F173" s="150"/>
      <c r="G173" s="60"/>
      <c r="H173" s="108"/>
      <c r="I173" s="59"/>
      <c r="J173" s="58"/>
      <c r="K173" s="143"/>
    </row>
    <row r="174" spans="1:11" x14ac:dyDescent="0.25">
      <c r="A174" s="147"/>
      <c r="B174" s="150"/>
      <c r="C174" s="150"/>
      <c r="D174" s="150"/>
      <c r="E174" s="150"/>
      <c r="F174" s="150"/>
      <c r="G174" s="60"/>
      <c r="H174" s="108"/>
      <c r="I174" s="59"/>
      <c r="J174" s="58"/>
      <c r="K174" s="143"/>
    </row>
    <row r="175" spans="1:11" x14ac:dyDescent="0.25">
      <c r="A175" s="147"/>
      <c r="B175" s="150"/>
      <c r="C175" s="150"/>
      <c r="D175" s="150"/>
      <c r="E175" s="150"/>
      <c r="F175" s="150"/>
      <c r="G175" s="60"/>
      <c r="H175" s="108"/>
      <c r="I175" s="59"/>
      <c r="J175" s="58"/>
      <c r="K175" s="143"/>
    </row>
    <row r="176" spans="1:11" x14ac:dyDescent="0.25">
      <c r="A176" s="147"/>
      <c r="B176" s="150"/>
      <c r="C176" s="150"/>
      <c r="D176" s="150"/>
      <c r="E176" s="150"/>
      <c r="F176" s="150"/>
      <c r="G176" s="60"/>
      <c r="H176" s="108"/>
      <c r="I176" s="59"/>
      <c r="J176" s="58"/>
      <c r="K176" s="143"/>
    </row>
    <row r="177" spans="1:11" x14ac:dyDescent="0.25">
      <c r="A177" s="148"/>
      <c r="B177" s="151"/>
      <c r="C177" s="151"/>
      <c r="D177" s="151"/>
      <c r="E177" s="151"/>
      <c r="F177" s="151"/>
      <c r="G177" s="63"/>
      <c r="H177" s="109"/>
      <c r="I177" s="62"/>
      <c r="J177" s="61"/>
      <c r="K177" s="144"/>
    </row>
    <row r="178" spans="1:11" x14ac:dyDescent="0.25">
      <c r="A178" s="146">
        <f>A171+1</f>
        <v>24</v>
      </c>
      <c r="B178" s="152"/>
      <c r="C178" s="152"/>
      <c r="D178" s="152"/>
      <c r="E178" s="152" t="str">
        <f>IF(C178="","",C178-B178-D178)</f>
        <v/>
      </c>
      <c r="F178" s="152">
        <f>IF(ISNA(INDEX($J$6:$L$10,MATCH(WEEKDAY($A178,2),$L$6:$L$10,0),1)),0,INDEX($J$6:$L$10,MATCH(WEEKDAY($A178,2),$L$6:$L$10,0),2))</f>
        <v>0.33333333333333331</v>
      </c>
      <c r="G178" s="57"/>
      <c r="H178" s="107"/>
      <c r="I178" s="56"/>
      <c r="J178" s="55"/>
      <c r="K178" s="154">
        <f>SUM(J178:J184)</f>
        <v>0</v>
      </c>
    </row>
    <row r="179" spans="1:11" x14ac:dyDescent="0.25">
      <c r="A179" s="147"/>
      <c r="B179" s="150"/>
      <c r="C179" s="150"/>
      <c r="D179" s="150"/>
      <c r="E179" s="150"/>
      <c r="F179" s="150"/>
      <c r="G179" s="60"/>
      <c r="H179" s="108"/>
      <c r="I179" s="59"/>
      <c r="J179" s="58"/>
      <c r="K179" s="143"/>
    </row>
    <row r="180" spans="1:11" x14ac:dyDescent="0.25">
      <c r="A180" s="147"/>
      <c r="B180" s="150"/>
      <c r="C180" s="150"/>
      <c r="D180" s="150"/>
      <c r="E180" s="150"/>
      <c r="F180" s="150"/>
      <c r="G180" s="60"/>
      <c r="H180" s="108"/>
      <c r="I180" s="59"/>
      <c r="J180" s="58"/>
      <c r="K180" s="143"/>
    </row>
    <row r="181" spans="1:11" x14ac:dyDescent="0.25">
      <c r="A181" s="147"/>
      <c r="B181" s="150"/>
      <c r="C181" s="150"/>
      <c r="D181" s="150"/>
      <c r="E181" s="150"/>
      <c r="F181" s="150"/>
      <c r="G181" s="60"/>
      <c r="H181" s="108"/>
      <c r="I181" s="59"/>
      <c r="J181" s="58"/>
      <c r="K181" s="143"/>
    </row>
    <row r="182" spans="1:11" x14ac:dyDescent="0.25">
      <c r="A182" s="147"/>
      <c r="B182" s="150"/>
      <c r="C182" s="150"/>
      <c r="D182" s="150"/>
      <c r="E182" s="150"/>
      <c r="F182" s="150"/>
      <c r="G182" s="60"/>
      <c r="H182" s="108"/>
      <c r="I182" s="59"/>
      <c r="J182" s="58"/>
      <c r="K182" s="143"/>
    </row>
    <row r="183" spans="1:11" x14ac:dyDescent="0.25">
      <c r="A183" s="147"/>
      <c r="B183" s="150"/>
      <c r="C183" s="150"/>
      <c r="D183" s="150"/>
      <c r="E183" s="150"/>
      <c r="F183" s="150"/>
      <c r="G183" s="60"/>
      <c r="H183" s="108"/>
      <c r="I183" s="59"/>
      <c r="J183" s="58"/>
      <c r="K183" s="143"/>
    </row>
    <row r="184" spans="1:11" x14ac:dyDescent="0.25">
      <c r="A184" s="148"/>
      <c r="B184" s="153"/>
      <c r="C184" s="153"/>
      <c r="D184" s="153"/>
      <c r="E184" s="153"/>
      <c r="F184" s="153"/>
      <c r="G184" s="66"/>
      <c r="H184" s="110"/>
      <c r="I184" s="65"/>
      <c r="J184" s="64"/>
      <c r="K184" s="155"/>
    </row>
    <row r="185" spans="1:11" x14ac:dyDescent="0.25">
      <c r="A185" s="146">
        <f>A178+1</f>
        <v>25</v>
      </c>
      <c r="B185" s="149"/>
      <c r="C185" s="149"/>
      <c r="D185" s="149"/>
      <c r="E185" s="149" t="str">
        <f>IF(C185="","",C185-B185-D185)</f>
        <v/>
      </c>
      <c r="F185" s="149">
        <f>IF(ISNA(INDEX($J$6:$L$10,MATCH(WEEKDAY($A185,2),$L$6:$L$10,0),1)),0,INDEX($J$6:$L$10,MATCH(WEEKDAY($A185,2),$L$6:$L$10,0),2))</f>
        <v>0.33333333333333331</v>
      </c>
      <c r="G185" s="69"/>
      <c r="H185" s="111"/>
      <c r="I185" s="68"/>
      <c r="J185" s="67"/>
      <c r="K185" s="142">
        <f>SUM(J185:J191)</f>
        <v>0</v>
      </c>
    </row>
    <row r="186" spans="1:11" x14ac:dyDescent="0.25">
      <c r="A186" s="147"/>
      <c r="B186" s="150"/>
      <c r="C186" s="150"/>
      <c r="D186" s="150"/>
      <c r="E186" s="150"/>
      <c r="F186" s="150"/>
      <c r="G186" s="60"/>
      <c r="H186" s="108"/>
      <c r="I186" s="59"/>
      <c r="J186" s="58"/>
      <c r="K186" s="143"/>
    </row>
    <row r="187" spans="1:11" x14ac:dyDescent="0.25">
      <c r="A187" s="147"/>
      <c r="B187" s="150"/>
      <c r="C187" s="150"/>
      <c r="D187" s="150"/>
      <c r="E187" s="150"/>
      <c r="F187" s="150"/>
      <c r="G187" s="60"/>
      <c r="H187" s="108"/>
      <c r="I187" s="59"/>
      <c r="J187" s="58"/>
      <c r="K187" s="143"/>
    </row>
    <row r="188" spans="1:11" x14ac:dyDescent="0.25">
      <c r="A188" s="147"/>
      <c r="B188" s="150"/>
      <c r="C188" s="150"/>
      <c r="D188" s="150"/>
      <c r="E188" s="150"/>
      <c r="F188" s="150"/>
      <c r="G188" s="60"/>
      <c r="H188" s="108"/>
      <c r="I188" s="59"/>
      <c r="J188" s="58"/>
      <c r="K188" s="143"/>
    </row>
    <row r="189" spans="1:11" x14ac:dyDescent="0.25">
      <c r="A189" s="147"/>
      <c r="B189" s="150"/>
      <c r="C189" s="150"/>
      <c r="D189" s="150"/>
      <c r="E189" s="150"/>
      <c r="F189" s="150"/>
      <c r="G189" s="60"/>
      <c r="H189" s="108"/>
      <c r="I189" s="59"/>
      <c r="J189" s="58"/>
      <c r="K189" s="143"/>
    </row>
    <row r="190" spans="1:11" x14ac:dyDescent="0.25">
      <c r="A190" s="147"/>
      <c r="B190" s="150"/>
      <c r="C190" s="150"/>
      <c r="D190" s="150"/>
      <c r="E190" s="150"/>
      <c r="F190" s="150"/>
      <c r="G190" s="60"/>
      <c r="H190" s="108"/>
      <c r="I190" s="59"/>
      <c r="J190" s="58"/>
      <c r="K190" s="143"/>
    </row>
    <row r="191" spans="1:11" x14ac:dyDescent="0.25">
      <c r="A191" s="148"/>
      <c r="B191" s="151"/>
      <c r="C191" s="151"/>
      <c r="D191" s="151"/>
      <c r="E191" s="151"/>
      <c r="F191" s="151"/>
      <c r="G191" s="63"/>
      <c r="H191" s="109"/>
      <c r="I191" s="62"/>
      <c r="J191" s="61"/>
      <c r="K191" s="144"/>
    </row>
    <row r="192" spans="1:11" x14ac:dyDescent="0.25">
      <c r="A192" s="146">
        <f>A185+1</f>
        <v>26</v>
      </c>
      <c r="B192" s="152"/>
      <c r="C192" s="152"/>
      <c r="D192" s="152"/>
      <c r="E192" s="152" t="str">
        <f>IF(C192="","",C192-B192-D192)</f>
        <v/>
      </c>
      <c r="F192" s="152">
        <f>IF(ISNA(INDEX($J$6:$L$10,MATCH(WEEKDAY($A192,2),$L$6:$L$10,0),1)),0,INDEX($J$6:$L$10,MATCH(WEEKDAY($A192,2),$L$6:$L$10,0),2))</f>
        <v>0.33333333333333331</v>
      </c>
      <c r="G192" s="57"/>
      <c r="H192" s="107"/>
      <c r="I192" s="56"/>
      <c r="J192" s="55"/>
      <c r="K192" s="154">
        <f>SUM(J192:J198)</f>
        <v>0</v>
      </c>
    </row>
    <row r="193" spans="1:11" x14ac:dyDescent="0.25">
      <c r="A193" s="147"/>
      <c r="B193" s="150"/>
      <c r="C193" s="150"/>
      <c r="D193" s="150"/>
      <c r="E193" s="150"/>
      <c r="F193" s="150"/>
      <c r="G193" s="60"/>
      <c r="H193" s="108"/>
      <c r="I193" s="59"/>
      <c r="J193" s="58"/>
      <c r="K193" s="143"/>
    </row>
    <row r="194" spans="1:11" x14ac:dyDescent="0.25">
      <c r="A194" s="147"/>
      <c r="B194" s="150"/>
      <c r="C194" s="150"/>
      <c r="D194" s="150"/>
      <c r="E194" s="150"/>
      <c r="F194" s="150"/>
      <c r="G194" s="60"/>
      <c r="H194" s="108"/>
      <c r="I194" s="59"/>
      <c r="J194" s="58"/>
      <c r="K194" s="143"/>
    </row>
    <row r="195" spans="1:11" x14ac:dyDescent="0.25">
      <c r="A195" s="147"/>
      <c r="B195" s="150"/>
      <c r="C195" s="150"/>
      <c r="D195" s="150"/>
      <c r="E195" s="150"/>
      <c r="F195" s="150"/>
      <c r="G195" s="60"/>
      <c r="H195" s="108"/>
      <c r="I195" s="59"/>
      <c r="J195" s="58"/>
      <c r="K195" s="143"/>
    </row>
    <row r="196" spans="1:11" x14ac:dyDescent="0.25">
      <c r="A196" s="147"/>
      <c r="B196" s="150"/>
      <c r="C196" s="150"/>
      <c r="D196" s="150"/>
      <c r="E196" s="150"/>
      <c r="F196" s="150"/>
      <c r="G196" s="60"/>
      <c r="H196" s="108"/>
      <c r="I196" s="59"/>
      <c r="J196" s="58"/>
      <c r="K196" s="143"/>
    </row>
    <row r="197" spans="1:11" x14ac:dyDescent="0.25">
      <c r="A197" s="147"/>
      <c r="B197" s="150"/>
      <c r="C197" s="150"/>
      <c r="D197" s="150"/>
      <c r="E197" s="150"/>
      <c r="F197" s="150"/>
      <c r="G197" s="60"/>
      <c r="H197" s="108"/>
      <c r="I197" s="59"/>
      <c r="J197" s="58"/>
      <c r="K197" s="143"/>
    </row>
    <row r="198" spans="1:11" x14ac:dyDescent="0.25">
      <c r="A198" s="148"/>
      <c r="B198" s="153"/>
      <c r="C198" s="153"/>
      <c r="D198" s="153"/>
      <c r="E198" s="153"/>
      <c r="F198" s="153"/>
      <c r="G198" s="66"/>
      <c r="H198" s="110"/>
      <c r="I198" s="65"/>
      <c r="J198" s="64"/>
      <c r="K198" s="155"/>
    </row>
    <row r="199" spans="1:11" x14ac:dyDescent="0.25">
      <c r="A199" s="146">
        <f>A192+1</f>
        <v>27</v>
      </c>
      <c r="B199" s="149"/>
      <c r="C199" s="149"/>
      <c r="D199" s="149"/>
      <c r="E199" s="149" t="str">
        <f>IF(C199="","",C199-B199-D199)</f>
        <v/>
      </c>
      <c r="F199" s="149">
        <f>IF(ISNA(INDEX($J$6:$L$10,MATCH(WEEKDAY($A199,2),$L$6:$L$10,0),1)),0,INDEX($J$6:$L$10,MATCH(WEEKDAY($A199,2),$L$6:$L$10,0),2))</f>
        <v>0.22916666666666666</v>
      </c>
      <c r="G199" s="69"/>
      <c r="H199" s="111"/>
      <c r="I199" s="68"/>
      <c r="J199" s="67"/>
      <c r="K199" s="142">
        <f>SUM(J199:J205)</f>
        <v>0</v>
      </c>
    </row>
    <row r="200" spans="1:11" x14ac:dyDescent="0.25">
      <c r="A200" s="147"/>
      <c r="B200" s="150"/>
      <c r="C200" s="150"/>
      <c r="D200" s="150"/>
      <c r="E200" s="150"/>
      <c r="F200" s="150"/>
      <c r="G200" s="60"/>
      <c r="H200" s="108"/>
      <c r="I200" s="59"/>
      <c r="J200" s="58"/>
      <c r="K200" s="143"/>
    </row>
    <row r="201" spans="1:11" x14ac:dyDescent="0.25">
      <c r="A201" s="147"/>
      <c r="B201" s="150"/>
      <c r="C201" s="150"/>
      <c r="D201" s="150"/>
      <c r="E201" s="150"/>
      <c r="F201" s="150"/>
      <c r="G201" s="60"/>
      <c r="H201" s="108"/>
      <c r="I201" s="59"/>
      <c r="J201" s="58"/>
      <c r="K201" s="143"/>
    </row>
    <row r="202" spans="1:11" x14ac:dyDescent="0.25">
      <c r="A202" s="147"/>
      <c r="B202" s="150"/>
      <c r="C202" s="150"/>
      <c r="D202" s="150"/>
      <c r="E202" s="150"/>
      <c r="F202" s="150"/>
      <c r="G202" s="60"/>
      <c r="H202" s="108"/>
      <c r="I202" s="59"/>
      <c r="J202" s="58"/>
      <c r="K202" s="143"/>
    </row>
    <row r="203" spans="1:11" x14ac:dyDescent="0.25">
      <c r="A203" s="147"/>
      <c r="B203" s="150"/>
      <c r="C203" s="150"/>
      <c r="D203" s="150"/>
      <c r="E203" s="150"/>
      <c r="F203" s="150"/>
      <c r="G203" s="60"/>
      <c r="H203" s="108"/>
      <c r="I203" s="59"/>
      <c r="J203" s="58"/>
      <c r="K203" s="143"/>
    </row>
    <row r="204" spans="1:11" x14ac:dyDescent="0.25">
      <c r="A204" s="147"/>
      <c r="B204" s="150"/>
      <c r="C204" s="150"/>
      <c r="D204" s="150"/>
      <c r="E204" s="150"/>
      <c r="F204" s="150"/>
      <c r="G204" s="60"/>
      <c r="H204" s="108"/>
      <c r="I204" s="59"/>
      <c r="J204" s="58"/>
      <c r="K204" s="143"/>
    </row>
    <row r="205" spans="1:11" x14ac:dyDescent="0.25">
      <c r="A205" s="148"/>
      <c r="B205" s="151"/>
      <c r="C205" s="151"/>
      <c r="D205" s="151"/>
      <c r="E205" s="151"/>
      <c r="F205" s="151"/>
      <c r="G205" s="63"/>
      <c r="H205" s="109"/>
      <c r="I205" s="62"/>
      <c r="J205" s="61"/>
      <c r="K205" s="144"/>
    </row>
    <row r="206" spans="1:11" x14ac:dyDescent="0.25">
      <c r="A206" s="146">
        <f>A199+1</f>
        <v>28</v>
      </c>
      <c r="B206" s="152"/>
      <c r="C206" s="152"/>
      <c r="D206" s="152"/>
      <c r="E206" s="152" t="str">
        <f>IF(C206="","",C206-B206-D206)</f>
        <v/>
      </c>
      <c r="F206" s="152">
        <f>IF(ISNA(INDEX($J$6:$L$10,MATCH(WEEKDAY($A206,2),$L$6:$L$10,0),1)),0,INDEX($J$6:$L$10,MATCH(WEEKDAY($A206,2),$L$6:$L$10,0),2))</f>
        <v>0</v>
      </c>
      <c r="G206" s="57"/>
      <c r="H206" s="107"/>
      <c r="I206" s="56"/>
      <c r="J206" s="55"/>
      <c r="K206" s="154">
        <f>SUM(J206:J212)</f>
        <v>0</v>
      </c>
    </row>
    <row r="207" spans="1:11" x14ac:dyDescent="0.25">
      <c r="A207" s="147"/>
      <c r="B207" s="150"/>
      <c r="C207" s="150"/>
      <c r="D207" s="150"/>
      <c r="E207" s="150"/>
      <c r="F207" s="150"/>
      <c r="G207" s="60"/>
      <c r="H207" s="108"/>
      <c r="I207" s="59"/>
      <c r="J207" s="58"/>
      <c r="K207" s="143"/>
    </row>
    <row r="208" spans="1:11" x14ac:dyDescent="0.25">
      <c r="A208" s="147"/>
      <c r="B208" s="150"/>
      <c r="C208" s="150"/>
      <c r="D208" s="150"/>
      <c r="E208" s="150"/>
      <c r="F208" s="150"/>
      <c r="G208" s="60"/>
      <c r="H208" s="108"/>
      <c r="I208" s="59"/>
      <c r="J208" s="58"/>
      <c r="K208" s="143"/>
    </row>
    <row r="209" spans="1:11" x14ac:dyDescent="0.25">
      <c r="A209" s="147"/>
      <c r="B209" s="150"/>
      <c r="C209" s="150"/>
      <c r="D209" s="150"/>
      <c r="E209" s="150"/>
      <c r="F209" s="150"/>
      <c r="G209" s="60"/>
      <c r="H209" s="108"/>
      <c r="I209" s="59"/>
      <c r="J209" s="58"/>
      <c r="K209" s="143"/>
    </row>
    <row r="210" spans="1:11" x14ac:dyDescent="0.25">
      <c r="A210" s="147"/>
      <c r="B210" s="150"/>
      <c r="C210" s="150"/>
      <c r="D210" s="150"/>
      <c r="E210" s="150"/>
      <c r="F210" s="150"/>
      <c r="G210" s="60"/>
      <c r="H210" s="108"/>
      <c r="I210" s="59"/>
      <c r="J210" s="58"/>
      <c r="K210" s="143"/>
    </row>
    <row r="211" spans="1:11" x14ac:dyDescent="0.25">
      <c r="A211" s="147"/>
      <c r="B211" s="150"/>
      <c r="C211" s="150"/>
      <c r="D211" s="150"/>
      <c r="E211" s="150"/>
      <c r="F211" s="150"/>
      <c r="G211" s="60"/>
      <c r="H211" s="108"/>
      <c r="I211" s="59"/>
      <c r="J211" s="58"/>
      <c r="K211" s="143"/>
    </row>
    <row r="212" spans="1:11" x14ac:dyDescent="0.25">
      <c r="A212" s="148"/>
      <c r="B212" s="153"/>
      <c r="C212" s="153"/>
      <c r="D212" s="153"/>
      <c r="E212" s="153"/>
      <c r="F212" s="153"/>
      <c r="G212" s="66"/>
      <c r="H212" s="110"/>
      <c r="I212" s="65"/>
      <c r="J212" s="64"/>
      <c r="K212" s="155"/>
    </row>
    <row r="213" spans="1:11" x14ac:dyDescent="0.25">
      <c r="A213" s="146">
        <f>A206+1</f>
        <v>29</v>
      </c>
      <c r="B213" s="149"/>
      <c r="C213" s="149"/>
      <c r="D213" s="149"/>
      <c r="E213" s="149" t="str">
        <f>IF(C213="","",C213-B213-D213)</f>
        <v/>
      </c>
      <c r="F213" s="149">
        <f>IF(ISNA(INDEX($J$6:$L$10,MATCH(WEEKDAY($A213,2),$L$6:$L$10,0),1)),0,INDEX($J$6:$L$10,MATCH(WEEKDAY($A213,2),$L$6:$L$10,0),2))</f>
        <v>0</v>
      </c>
      <c r="G213" s="69"/>
      <c r="H213" s="111"/>
      <c r="I213" s="68"/>
      <c r="J213" s="67"/>
      <c r="K213" s="142">
        <f>SUM(J213:J219)</f>
        <v>0</v>
      </c>
    </row>
    <row r="214" spans="1:11" x14ac:dyDescent="0.25">
      <c r="A214" s="147"/>
      <c r="B214" s="150"/>
      <c r="C214" s="150"/>
      <c r="D214" s="150"/>
      <c r="E214" s="150"/>
      <c r="F214" s="150"/>
      <c r="G214" s="60"/>
      <c r="H214" s="108"/>
      <c r="I214" s="59"/>
      <c r="J214" s="58"/>
      <c r="K214" s="143"/>
    </row>
    <row r="215" spans="1:11" x14ac:dyDescent="0.25">
      <c r="A215" s="147"/>
      <c r="B215" s="150"/>
      <c r="C215" s="150"/>
      <c r="D215" s="150"/>
      <c r="E215" s="150"/>
      <c r="F215" s="150"/>
      <c r="G215" s="60"/>
      <c r="H215" s="108"/>
      <c r="I215" s="59"/>
      <c r="J215" s="58"/>
      <c r="K215" s="143"/>
    </row>
    <row r="216" spans="1:11" x14ac:dyDescent="0.25">
      <c r="A216" s="147"/>
      <c r="B216" s="150"/>
      <c r="C216" s="150"/>
      <c r="D216" s="150"/>
      <c r="E216" s="150"/>
      <c r="F216" s="150"/>
      <c r="G216" s="60"/>
      <c r="H216" s="108"/>
      <c r="I216" s="59"/>
      <c r="J216" s="58"/>
      <c r="K216" s="143"/>
    </row>
    <row r="217" spans="1:11" x14ac:dyDescent="0.25">
      <c r="A217" s="147"/>
      <c r="B217" s="150"/>
      <c r="C217" s="150"/>
      <c r="D217" s="150"/>
      <c r="E217" s="150"/>
      <c r="F217" s="150"/>
      <c r="G217" s="60"/>
      <c r="H217" s="108"/>
      <c r="I217" s="59"/>
      <c r="J217" s="58"/>
      <c r="K217" s="143"/>
    </row>
    <row r="218" spans="1:11" x14ac:dyDescent="0.25">
      <c r="A218" s="147"/>
      <c r="B218" s="150"/>
      <c r="C218" s="150"/>
      <c r="D218" s="150"/>
      <c r="E218" s="150"/>
      <c r="F218" s="150"/>
      <c r="G218" s="60"/>
      <c r="H218" s="108"/>
      <c r="I218" s="59"/>
      <c r="J218" s="58"/>
      <c r="K218" s="143"/>
    </row>
    <row r="219" spans="1:11" x14ac:dyDescent="0.25">
      <c r="A219" s="148"/>
      <c r="B219" s="151"/>
      <c r="C219" s="151"/>
      <c r="D219" s="151"/>
      <c r="E219" s="151"/>
      <c r="F219" s="151"/>
      <c r="G219" s="63"/>
      <c r="H219" s="109"/>
      <c r="I219" s="62"/>
      <c r="J219" s="61"/>
      <c r="K219" s="144"/>
    </row>
    <row r="220" spans="1:11" x14ac:dyDescent="0.25">
      <c r="A220" s="146">
        <f>A213+1</f>
        <v>30</v>
      </c>
      <c r="B220" s="152"/>
      <c r="C220" s="152"/>
      <c r="D220" s="152"/>
      <c r="E220" s="152" t="str">
        <f>IF(C220="","",C220-B220-D220)</f>
        <v/>
      </c>
      <c r="F220" s="152">
        <f>IF(ISNA(INDEX($J$6:$L$10,MATCH(WEEKDAY($A220,2),$L$6:$L$10,0),1)),0,INDEX($J$6:$L$10,MATCH(WEEKDAY($A220,2),$L$6:$L$10,0),2))</f>
        <v>0.33333333333333331</v>
      </c>
      <c r="G220" s="57"/>
      <c r="H220" s="107"/>
      <c r="I220" s="56"/>
      <c r="J220" s="55"/>
      <c r="K220" s="154">
        <f>SUM(J220:J226)</f>
        <v>0</v>
      </c>
    </row>
    <row r="221" spans="1:11" x14ac:dyDescent="0.25">
      <c r="A221" s="147"/>
      <c r="B221" s="150"/>
      <c r="C221" s="150"/>
      <c r="D221" s="150"/>
      <c r="E221" s="150"/>
      <c r="F221" s="150"/>
      <c r="G221" s="60"/>
      <c r="H221" s="108"/>
      <c r="I221" s="59"/>
      <c r="J221" s="58"/>
      <c r="K221" s="143"/>
    </row>
    <row r="222" spans="1:11" x14ac:dyDescent="0.25">
      <c r="A222" s="147"/>
      <c r="B222" s="150"/>
      <c r="C222" s="150"/>
      <c r="D222" s="150"/>
      <c r="E222" s="150"/>
      <c r="F222" s="150"/>
      <c r="G222" s="60"/>
      <c r="H222" s="108"/>
      <c r="I222" s="59"/>
      <c r="J222" s="58"/>
      <c r="K222" s="143"/>
    </row>
    <row r="223" spans="1:11" x14ac:dyDescent="0.25">
      <c r="A223" s="147"/>
      <c r="B223" s="150"/>
      <c r="C223" s="150"/>
      <c r="D223" s="150"/>
      <c r="E223" s="150"/>
      <c r="F223" s="150"/>
      <c r="G223" s="60"/>
      <c r="H223" s="108"/>
      <c r="I223" s="59"/>
      <c r="J223" s="58"/>
      <c r="K223" s="143"/>
    </row>
    <row r="224" spans="1:11" x14ac:dyDescent="0.25">
      <c r="A224" s="147"/>
      <c r="B224" s="150"/>
      <c r="C224" s="150"/>
      <c r="D224" s="150"/>
      <c r="E224" s="150"/>
      <c r="F224" s="150"/>
      <c r="G224" s="60"/>
      <c r="H224" s="108"/>
      <c r="I224" s="59"/>
      <c r="J224" s="58"/>
      <c r="K224" s="143"/>
    </row>
    <row r="225" spans="1:12" x14ac:dyDescent="0.25">
      <c r="A225" s="147"/>
      <c r="B225" s="150"/>
      <c r="C225" s="150"/>
      <c r="D225" s="150"/>
      <c r="E225" s="150"/>
      <c r="F225" s="150"/>
      <c r="G225" s="60"/>
      <c r="H225" s="108"/>
      <c r="I225" s="59"/>
      <c r="J225" s="58"/>
      <c r="K225" s="143"/>
    </row>
    <row r="226" spans="1:12" x14ac:dyDescent="0.25">
      <c r="A226" s="148"/>
      <c r="B226" s="153"/>
      <c r="C226" s="153"/>
      <c r="D226" s="153"/>
      <c r="E226" s="153"/>
      <c r="F226" s="153"/>
      <c r="G226" s="66"/>
      <c r="H226" s="110"/>
      <c r="I226" s="65"/>
      <c r="J226" s="64"/>
      <c r="K226" s="155"/>
    </row>
    <row r="227" spans="1:12" x14ac:dyDescent="0.25">
      <c r="A227" s="146">
        <f>A220+1</f>
        <v>31</v>
      </c>
      <c r="B227" s="149"/>
      <c r="C227" s="149"/>
      <c r="D227" s="149"/>
      <c r="E227" s="149" t="str">
        <f>IF(C227="","",C227-B227-D227)</f>
        <v/>
      </c>
      <c r="F227" s="149">
        <f>IF(ISNA(INDEX($J$6:$L$10,MATCH(WEEKDAY($A227,2),$L$6:$L$10,0),1)),0,INDEX($J$6:$L$10,MATCH(WEEKDAY($A227,2),$L$6:$L$10,0),2))</f>
        <v>0.33333333333333331</v>
      </c>
      <c r="G227" s="69"/>
      <c r="H227" s="111"/>
      <c r="I227" s="68"/>
      <c r="J227" s="67"/>
      <c r="K227" s="142">
        <f t="shared" ref="K227" si="0">SUM(J227:J233)</f>
        <v>0</v>
      </c>
    </row>
    <row r="228" spans="1:12" x14ac:dyDescent="0.25">
      <c r="A228" s="147"/>
      <c r="B228" s="150"/>
      <c r="C228" s="150"/>
      <c r="D228" s="150"/>
      <c r="E228" s="150"/>
      <c r="F228" s="150"/>
      <c r="G228" s="60"/>
      <c r="H228" s="108"/>
      <c r="I228" s="59"/>
      <c r="J228" s="58"/>
      <c r="K228" s="143"/>
    </row>
    <row r="229" spans="1:12" x14ac:dyDescent="0.25">
      <c r="A229" s="147"/>
      <c r="B229" s="150"/>
      <c r="C229" s="150"/>
      <c r="D229" s="150"/>
      <c r="E229" s="150"/>
      <c r="F229" s="150"/>
      <c r="G229" s="60"/>
      <c r="H229" s="108"/>
      <c r="I229" s="59"/>
      <c r="J229" s="58"/>
      <c r="K229" s="143"/>
    </row>
    <row r="230" spans="1:12" x14ac:dyDescent="0.25">
      <c r="A230" s="147"/>
      <c r="B230" s="150"/>
      <c r="C230" s="150"/>
      <c r="D230" s="150"/>
      <c r="E230" s="150"/>
      <c r="F230" s="150"/>
      <c r="G230" s="60"/>
      <c r="H230" s="108"/>
      <c r="I230" s="59"/>
      <c r="J230" s="58"/>
      <c r="K230" s="143"/>
    </row>
    <row r="231" spans="1:12" x14ac:dyDescent="0.25">
      <c r="A231" s="147"/>
      <c r="B231" s="150"/>
      <c r="C231" s="150"/>
      <c r="D231" s="150"/>
      <c r="E231" s="150"/>
      <c r="F231" s="150"/>
      <c r="G231" s="60"/>
      <c r="H231" s="108"/>
      <c r="I231" s="59"/>
      <c r="J231" s="58"/>
      <c r="K231" s="143"/>
    </row>
    <row r="232" spans="1:12" x14ac:dyDescent="0.25">
      <c r="A232" s="147"/>
      <c r="B232" s="150"/>
      <c r="C232" s="150"/>
      <c r="D232" s="150"/>
      <c r="E232" s="150"/>
      <c r="F232" s="150"/>
      <c r="G232" s="60"/>
      <c r="H232" s="108"/>
      <c r="I232" s="59"/>
      <c r="J232" s="58"/>
      <c r="K232" s="143"/>
    </row>
    <row r="233" spans="1:12" x14ac:dyDescent="0.25">
      <c r="A233" s="148"/>
      <c r="B233" s="151"/>
      <c r="C233" s="151"/>
      <c r="D233" s="151"/>
      <c r="E233" s="151"/>
      <c r="F233" s="151"/>
      <c r="G233" s="63"/>
      <c r="H233" s="109"/>
      <c r="I233" s="62"/>
      <c r="J233" s="61"/>
      <c r="K233" s="144"/>
    </row>
    <row r="234" spans="1:12" x14ac:dyDescent="0.25">
      <c r="A234" s="70"/>
      <c r="B234" s="71"/>
      <c r="C234" s="71"/>
      <c r="D234" s="71"/>
      <c r="E234" s="38">
        <f t="shared" ref="E234:F234" si="1">SUM(E17:E233)</f>
        <v>0</v>
      </c>
      <c r="F234" s="38">
        <f t="shared" si="1"/>
        <v>6.9166666666666652</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A1:K1"/>
    <mergeCell ref="D38:D44"/>
    <mergeCell ref="E38:E44"/>
    <mergeCell ref="F38:F44"/>
    <mergeCell ref="K38:K44"/>
    <mergeCell ref="A38:A44"/>
    <mergeCell ref="B38:B44"/>
    <mergeCell ref="C38:C44"/>
    <mergeCell ref="D31:D37"/>
    <mergeCell ref="E31:E37"/>
    <mergeCell ref="F31:F37"/>
    <mergeCell ref="K31:K37"/>
    <mergeCell ref="A31:A37"/>
    <mergeCell ref="B31:B37"/>
    <mergeCell ref="C31:C37"/>
    <mergeCell ref="D24:D30"/>
    <mergeCell ref="E24:E30"/>
    <mergeCell ref="F24:F30"/>
    <mergeCell ref="K24:K30"/>
    <mergeCell ref="A24:A30"/>
    <mergeCell ref="B24:B30"/>
    <mergeCell ref="C24:C30"/>
    <mergeCell ref="A17:A23"/>
    <mergeCell ref="B17:B23"/>
    <mergeCell ref="D45:D51"/>
    <mergeCell ref="E45:E51"/>
    <mergeCell ref="F45:F51"/>
    <mergeCell ref="K45:K51"/>
    <mergeCell ref="A45:A51"/>
    <mergeCell ref="B45:B51"/>
    <mergeCell ref="C45:C51"/>
    <mergeCell ref="I15:I16"/>
    <mergeCell ref="F4:I4"/>
    <mergeCell ref="C17:C23"/>
    <mergeCell ref="D17:D23"/>
    <mergeCell ref="E17:E23"/>
    <mergeCell ref="F17:F23"/>
    <mergeCell ref="K17:K23"/>
    <mergeCell ref="D59:D65"/>
    <mergeCell ref="E59:E65"/>
    <mergeCell ref="F59:F65"/>
    <mergeCell ref="K59:K65"/>
    <mergeCell ref="A59:A65"/>
    <mergeCell ref="B59:B65"/>
    <mergeCell ref="C59:C65"/>
    <mergeCell ref="D52:D58"/>
    <mergeCell ref="E52:E58"/>
    <mergeCell ref="F52:F58"/>
    <mergeCell ref="K52:K58"/>
    <mergeCell ref="A52:A58"/>
    <mergeCell ref="B52:B58"/>
    <mergeCell ref="C52:C58"/>
    <mergeCell ref="D73:D79"/>
    <mergeCell ref="E73:E79"/>
    <mergeCell ref="F73:F79"/>
    <mergeCell ref="K73:K79"/>
    <mergeCell ref="A73:A79"/>
    <mergeCell ref="B73:B79"/>
    <mergeCell ref="C73:C79"/>
    <mergeCell ref="D66:D72"/>
    <mergeCell ref="E66:E72"/>
    <mergeCell ref="F66:F72"/>
    <mergeCell ref="K66:K72"/>
    <mergeCell ref="A66:A72"/>
    <mergeCell ref="B66:B72"/>
    <mergeCell ref="C66:C72"/>
    <mergeCell ref="D87:D93"/>
    <mergeCell ref="E87:E93"/>
    <mergeCell ref="F87:F93"/>
    <mergeCell ref="K87:K93"/>
    <mergeCell ref="A87:A93"/>
    <mergeCell ref="B87:B93"/>
    <mergeCell ref="C87:C93"/>
    <mergeCell ref="D80:D86"/>
    <mergeCell ref="E80:E86"/>
    <mergeCell ref="F80:F86"/>
    <mergeCell ref="K80:K86"/>
    <mergeCell ref="A80:A86"/>
    <mergeCell ref="B80:B86"/>
    <mergeCell ref="C80:C86"/>
    <mergeCell ref="D101:D107"/>
    <mergeCell ref="E101:E107"/>
    <mergeCell ref="F101:F107"/>
    <mergeCell ref="K101:K107"/>
    <mergeCell ref="A101:A107"/>
    <mergeCell ref="B101:B107"/>
    <mergeCell ref="C101:C107"/>
    <mergeCell ref="D94:D100"/>
    <mergeCell ref="E94:E100"/>
    <mergeCell ref="F94:F100"/>
    <mergeCell ref="K94:K100"/>
    <mergeCell ref="A94:A100"/>
    <mergeCell ref="B94:B100"/>
    <mergeCell ref="C94:C100"/>
    <mergeCell ref="D115:D121"/>
    <mergeCell ref="E115:E121"/>
    <mergeCell ref="F115:F121"/>
    <mergeCell ref="K115:K121"/>
    <mergeCell ref="A115:A121"/>
    <mergeCell ref="B115:B121"/>
    <mergeCell ref="C115:C121"/>
    <mergeCell ref="D108:D114"/>
    <mergeCell ref="E108:E114"/>
    <mergeCell ref="F108:F114"/>
    <mergeCell ref="K108:K114"/>
    <mergeCell ref="A108:A114"/>
    <mergeCell ref="B108:B114"/>
    <mergeCell ref="C108:C114"/>
    <mergeCell ref="D129:D135"/>
    <mergeCell ref="E129:E135"/>
    <mergeCell ref="F129:F135"/>
    <mergeCell ref="K129:K135"/>
    <mergeCell ref="A129:A135"/>
    <mergeCell ref="B129:B135"/>
    <mergeCell ref="C129:C135"/>
    <mergeCell ref="D122:D128"/>
    <mergeCell ref="E122:E128"/>
    <mergeCell ref="F122:F128"/>
    <mergeCell ref="K122:K128"/>
    <mergeCell ref="A122:A128"/>
    <mergeCell ref="B122:B128"/>
    <mergeCell ref="C122:C128"/>
    <mergeCell ref="D143:D149"/>
    <mergeCell ref="E143:E149"/>
    <mergeCell ref="F143:F149"/>
    <mergeCell ref="K143:K149"/>
    <mergeCell ref="A143:A149"/>
    <mergeCell ref="B143:B149"/>
    <mergeCell ref="C143:C149"/>
    <mergeCell ref="D136:D142"/>
    <mergeCell ref="E136:E142"/>
    <mergeCell ref="F136:F142"/>
    <mergeCell ref="K136:K142"/>
    <mergeCell ref="A136:A142"/>
    <mergeCell ref="B136:B142"/>
    <mergeCell ref="C136:C142"/>
    <mergeCell ref="D157:D163"/>
    <mergeCell ref="E157:E163"/>
    <mergeCell ref="F157:F163"/>
    <mergeCell ref="K157:K163"/>
    <mergeCell ref="A157:A163"/>
    <mergeCell ref="B157:B163"/>
    <mergeCell ref="C157:C163"/>
    <mergeCell ref="D150:D156"/>
    <mergeCell ref="E150:E156"/>
    <mergeCell ref="F150:F156"/>
    <mergeCell ref="K150:K156"/>
    <mergeCell ref="A150:A156"/>
    <mergeCell ref="B150:B156"/>
    <mergeCell ref="C150:C156"/>
    <mergeCell ref="D171:D177"/>
    <mergeCell ref="E171:E177"/>
    <mergeCell ref="F171:F177"/>
    <mergeCell ref="K171:K177"/>
    <mergeCell ref="A171:A177"/>
    <mergeCell ref="B171:B177"/>
    <mergeCell ref="C171:C177"/>
    <mergeCell ref="D164:D170"/>
    <mergeCell ref="E164:E170"/>
    <mergeCell ref="F164:F170"/>
    <mergeCell ref="K164:K170"/>
    <mergeCell ref="A164:A170"/>
    <mergeCell ref="B164:B170"/>
    <mergeCell ref="C164:C170"/>
    <mergeCell ref="D185:D191"/>
    <mergeCell ref="E185:E191"/>
    <mergeCell ref="F185:F191"/>
    <mergeCell ref="K185:K191"/>
    <mergeCell ref="A185:A191"/>
    <mergeCell ref="B185:B191"/>
    <mergeCell ref="C185:C191"/>
    <mergeCell ref="D178:D184"/>
    <mergeCell ref="E178:E184"/>
    <mergeCell ref="F178:F184"/>
    <mergeCell ref="K178:K184"/>
    <mergeCell ref="A178:A184"/>
    <mergeCell ref="B178:B184"/>
    <mergeCell ref="C178:C184"/>
    <mergeCell ref="D199:D205"/>
    <mergeCell ref="E199:E205"/>
    <mergeCell ref="F199:F205"/>
    <mergeCell ref="K199:K205"/>
    <mergeCell ref="A199:A205"/>
    <mergeCell ref="B199:B205"/>
    <mergeCell ref="C199:C205"/>
    <mergeCell ref="D192:D198"/>
    <mergeCell ref="E192:E198"/>
    <mergeCell ref="F192:F198"/>
    <mergeCell ref="K192:K198"/>
    <mergeCell ref="A192:A198"/>
    <mergeCell ref="B192:B198"/>
    <mergeCell ref="C192:C198"/>
    <mergeCell ref="D213:D219"/>
    <mergeCell ref="E213:E219"/>
    <mergeCell ref="F213:F219"/>
    <mergeCell ref="K213:K219"/>
    <mergeCell ref="A213:A219"/>
    <mergeCell ref="B213:B219"/>
    <mergeCell ref="C213:C219"/>
    <mergeCell ref="D206:D212"/>
    <mergeCell ref="E206:E212"/>
    <mergeCell ref="F206:F212"/>
    <mergeCell ref="K206:K212"/>
    <mergeCell ref="A206:A212"/>
    <mergeCell ref="B206:B212"/>
    <mergeCell ref="C206:C212"/>
    <mergeCell ref="D227:D233"/>
    <mergeCell ref="E227:E233"/>
    <mergeCell ref="F227:F233"/>
    <mergeCell ref="K227:K233"/>
    <mergeCell ref="A227:A233"/>
    <mergeCell ref="B227:B233"/>
    <mergeCell ref="C227:C233"/>
    <mergeCell ref="F237:K237"/>
    <mergeCell ref="D220:D226"/>
    <mergeCell ref="E220:E226"/>
    <mergeCell ref="F220:F226"/>
    <mergeCell ref="K220:K226"/>
    <mergeCell ref="A220:A226"/>
    <mergeCell ref="B220:B226"/>
    <mergeCell ref="C220:C226"/>
  </mergeCells>
  <printOptions horizontalCentered="1"/>
  <pageMargins left="0.59055118110236227" right="0.59055118110236227" top="0.78740157480314965" bottom="0.59055118110236227" header="0.31496062992125984" footer="0.31496062992125984"/>
  <pageSetup paperSize="9" scale="6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44"/>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2</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32</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33</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34</v>
      </c>
      <c r="B31" s="149"/>
      <c r="C31" s="149"/>
      <c r="D31" s="149"/>
      <c r="E31" s="149" t="str">
        <f>IF(C31="","",C31-B31-D31)</f>
        <v/>
      </c>
      <c r="F31" s="149">
        <f>IF(ISNA(INDEX($J$6:$L$10,MATCH(WEEKDAY($A31,2),$L$6:$L$10,0),1)),0,INDEX($J$6:$L$10,MATCH(WEEKDAY($A31,2),$L$6:$L$10,0),2))</f>
        <v>0.22916666666666666</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35</v>
      </c>
      <c r="B38" s="152"/>
      <c r="C38" s="152"/>
      <c r="D38" s="152"/>
      <c r="E38" s="152" t="str">
        <f>IF(C38="","",C38-B38-D38)</f>
        <v/>
      </c>
      <c r="F38" s="152">
        <f>IF(ISNA(INDEX($J$6:$L$10,MATCH(WEEKDAY($A38,2),$L$6:$L$10,0),1)),0,INDEX($J$6:$L$10,MATCH(WEEKDAY($A38,2),$L$6:$L$10,0),2))</f>
        <v>0</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36</v>
      </c>
      <c r="B45" s="149"/>
      <c r="C45" s="149"/>
      <c r="D45" s="149"/>
      <c r="E45" s="149" t="str">
        <f>IF(C45="","",C45-B45-D45)</f>
        <v/>
      </c>
      <c r="F45" s="149">
        <f>IF(ISNA(INDEX($J$6:$L$10,MATCH(WEEKDAY($A45,2),$L$6:$L$10,0),1)),0,INDEX($J$6:$L$10,MATCH(WEEKDAY($A45,2),$L$6:$L$10,0),2))</f>
        <v>0</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37</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38</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39</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40</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41</v>
      </c>
      <c r="B80" s="152"/>
      <c r="C80" s="152"/>
      <c r="D80" s="152"/>
      <c r="E80" s="152" t="str">
        <f>IF(C80="","",C80-B80-D80)</f>
        <v/>
      </c>
      <c r="F80" s="152">
        <f>IF(ISNA(INDEX($J$6:$L$10,MATCH(WEEKDAY($A80,2),$L$6:$L$10,0),1)),0,INDEX($J$6:$L$10,MATCH(WEEKDAY($A80,2),$L$6:$L$10,0),2))</f>
        <v>0.22916666666666666</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42</v>
      </c>
      <c r="B87" s="149"/>
      <c r="C87" s="149"/>
      <c r="D87" s="149"/>
      <c r="E87" s="149" t="str">
        <f>IF(C87="","",C87-B87-D87)</f>
        <v/>
      </c>
      <c r="F87" s="149">
        <f>IF(ISNA(INDEX($J$6:$L$10,MATCH(WEEKDAY($A87,2),$L$6:$L$10,0),1)),0,INDEX($J$6:$L$10,MATCH(WEEKDAY($A87,2),$L$6:$L$10,0),2))</f>
        <v>0</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43</v>
      </c>
      <c r="B94" s="152"/>
      <c r="C94" s="152"/>
      <c r="D94" s="152"/>
      <c r="E94" s="152" t="str">
        <f>IF(C94="","",C94-B94-D94)</f>
        <v/>
      </c>
      <c r="F94" s="152">
        <f>IF(ISNA(INDEX($J$6:$L$10,MATCH(WEEKDAY($A94,2),$L$6:$L$10,0),1)),0,INDEX($J$6:$L$10,MATCH(WEEKDAY($A94,2),$L$6:$L$10,0),2))</f>
        <v>0</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44</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45</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46</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47</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48</v>
      </c>
      <c r="B129" s="149"/>
      <c r="C129" s="149"/>
      <c r="D129" s="149"/>
      <c r="E129" s="149" t="str">
        <f>IF(C129="","",C129-B129-D129)</f>
        <v/>
      </c>
      <c r="F129" s="149">
        <f>IF(ISNA(INDEX($J$6:$L$10,MATCH(WEEKDAY($A129,2),$L$6:$L$10,0),1)),0,INDEX($J$6:$L$10,MATCH(WEEKDAY($A129,2),$L$6:$L$10,0),2))</f>
        <v>0.22916666666666666</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49</v>
      </c>
      <c r="B136" s="152"/>
      <c r="C136" s="152"/>
      <c r="D136" s="152"/>
      <c r="E136" s="152" t="str">
        <f>IF(C136="","",C136-B136-D136)</f>
        <v/>
      </c>
      <c r="F136" s="152">
        <f>IF(ISNA(INDEX($J$6:$L$10,MATCH(WEEKDAY($A136,2),$L$6:$L$10,0),1)),0,INDEX($J$6:$L$10,MATCH(WEEKDAY($A136,2),$L$6:$L$10,0),2))</f>
        <v>0</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50</v>
      </c>
      <c r="B143" s="149"/>
      <c r="C143" s="149"/>
      <c r="D143" s="149"/>
      <c r="E143" s="149" t="str">
        <f>IF(C143="","",C143-B143-D143)</f>
        <v/>
      </c>
      <c r="F143" s="149">
        <f>IF(ISNA(INDEX($J$6:$L$10,MATCH(WEEKDAY($A143,2),$L$6:$L$10,0),1)),0,INDEX($J$6:$L$10,MATCH(WEEKDAY($A143,2),$L$6:$L$10,0),2))</f>
        <v>0</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51</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52</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53</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54</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55</v>
      </c>
      <c r="B178" s="152"/>
      <c r="C178" s="152"/>
      <c r="D178" s="152"/>
      <c r="E178" s="152" t="str">
        <f>IF(C178="","",C178-B178-D178)</f>
        <v/>
      </c>
      <c r="F178" s="152">
        <f>IF(ISNA(INDEX($J$6:$L$10,MATCH(WEEKDAY($A178,2),$L$6:$L$10,0),1)),0,INDEX($J$6:$L$10,MATCH(WEEKDAY($A178,2),$L$6:$L$10,0),2))</f>
        <v>0.22916666666666666</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56</v>
      </c>
      <c r="B185" s="149"/>
      <c r="C185" s="149"/>
      <c r="D185" s="149"/>
      <c r="E185" s="149" t="str">
        <f>IF(C185="","",C185-B185-D185)</f>
        <v/>
      </c>
      <c r="F185" s="149">
        <f>IF(ISNA(INDEX($J$6:$L$10,MATCH(WEEKDAY($A185,2),$L$6:$L$10,0),1)),0,INDEX($J$6:$L$10,MATCH(WEEKDAY($A185,2),$L$6:$L$10,0),2))</f>
        <v>0</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57</v>
      </c>
      <c r="B192" s="152"/>
      <c r="C192" s="152"/>
      <c r="D192" s="152"/>
      <c r="E192" s="152" t="str">
        <f>IF(C192="","",C192-B192-D192)</f>
        <v/>
      </c>
      <c r="F192" s="152">
        <f>IF(ISNA(INDEX($J$6:$L$10,MATCH(WEEKDAY($A192,2),$L$6:$L$10,0),1)),0,INDEX($J$6:$L$10,MATCH(WEEKDAY($A192,2),$L$6:$L$10,0),2))</f>
        <v>0</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58</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59</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2" x14ac:dyDescent="0.25">
      <c r="A209" s="147"/>
      <c r="B209" s="150"/>
      <c r="C209" s="150"/>
      <c r="D209" s="150"/>
      <c r="E209" s="150"/>
      <c r="F209" s="150"/>
      <c r="G209" s="60"/>
      <c r="H209" s="108"/>
      <c r="I209" s="59"/>
      <c r="J209" s="103"/>
      <c r="K209" s="143"/>
    </row>
    <row r="210" spans="1:12" x14ac:dyDescent="0.25">
      <c r="A210" s="147"/>
      <c r="B210" s="150"/>
      <c r="C210" s="150"/>
      <c r="D210" s="150"/>
      <c r="E210" s="150"/>
      <c r="F210" s="150"/>
      <c r="G210" s="60"/>
      <c r="H210" s="108"/>
      <c r="I210" s="59"/>
      <c r="J210" s="103"/>
      <c r="K210" s="143"/>
    </row>
    <row r="211" spans="1:12" x14ac:dyDescent="0.25">
      <c r="A211" s="147"/>
      <c r="B211" s="150"/>
      <c r="C211" s="150"/>
      <c r="D211" s="150"/>
      <c r="E211" s="150"/>
      <c r="F211" s="150"/>
      <c r="G211" s="60"/>
      <c r="H211" s="108"/>
      <c r="I211" s="59"/>
      <c r="J211" s="103"/>
      <c r="K211" s="143"/>
    </row>
    <row r="212" spans="1:12" x14ac:dyDescent="0.25">
      <c r="A212" s="148"/>
      <c r="B212" s="153"/>
      <c r="C212" s="153"/>
      <c r="D212" s="153"/>
      <c r="E212" s="153"/>
      <c r="F212" s="153"/>
      <c r="G212" s="66"/>
      <c r="H212" s="110"/>
      <c r="I212" s="65"/>
      <c r="J212" s="105"/>
      <c r="K212" s="155"/>
    </row>
    <row r="213" spans="1:12" x14ac:dyDescent="0.25">
      <c r="A213" s="146">
        <f>A206+1</f>
        <v>60</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2" x14ac:dyDescent="0.25">
      <c r="A214" s="147"/>
      <c r="B214" s="150"/>
      <c r="C214" s="150"/>
      <c r="D214" s="150"/>
      <c r="E214" s="150"/>
      <c r="F214" s="150"/>
      <c r="G214" s="60"/>
      <c r="H214" s="108"/>
      <c r="I214" s="59"/>
      <c r="J214" s="103"/>
      <c r="K214" s="143"/>
    </row>
    <row r="215" spans="1:12" x14ac:dyDescent="0.25">
      <c r="A215" s="147"/>
      <c r="B215" s="150"/>
      <c r="C215" s="150"/>
      <c r="D215" s="150"/>
      <c r="E215" s="150"/>
      <c r="F215" s="150"/>
      <c r="G215" s="60"/>
      <c r="H215" s="108"/>
      <c r="I215" s="59"/>
      <c r="J215" s="103"/>
      <c r="K215" s="143"/>
    </row>
    <row r="216" spans="1:12" x14ac:dyDescent="0.25">
      <c r="A216" s="147"/>
      <c r="B216" s="150"/>
      <c r="C216" s="150"/>
      <c r="D216" s="150"/>
      <c r="E216" s="150"/>
      <c r="F216" s="150"/>
      <c r="G216" s="60"/>
      <c r="H216" s="108"/>
      <c r="I216" s="59"/>
      <c r="J216" s="103"/>
      <c r="K216" s="143"/>
    </row>
    <row r="217" spans="1:12" x14ac:dyDescent="0.25">
      <c r="A217" s="147"/>
      <c r="B217" s="150"/>
      <c r="C217" s="150"/>
      <c r="D217" s="150"/>
      <c r="E217" s="150"/>
      <c r="F217" s="150"/>
      <c r="G217" s="60"/>
      <c r="H217" s="108"/>
      <c r="I217" s="59"/>
      <c r="J217" s="103"/>
      <c r="K217" s="143"/>
    </row>
    <row r="218" spans="1:12" x14ac:dyDescent="0.25">
      <c r="A218" s="147"/>
      <c r="B218" s="150"/>
      <c r="C218" s="150"/>
      <c r="D218" s="150"/>
      <c r="E218" s="150"/>
      <c r="F218" s="150"/>
      <c r="G218" s="60"/>
      <c r="H218" s="108"/>
      <c r="I218" s="59"/>
      <c r="J218" s="103"/>
      <c r="K218" s="143"/>
    </row>
    <row r="219" spans="1:12" x14ac:dyDescent="0.25">
      <c r="A219" s="148"/>
      <c r="B219" s="151"/>
      <c r="C219" s="151"/>
      <c r="D219" s="151"/>
      <c r="E219" s="151"/>
      <c r="F219" s="151"/>
      <c r="G219" s="63"/>
      <c r="H219" s="109"/>
      <c r="I219" s="62"/>
      <c r="J219" s="104"/>
      <c r="K219" s="144"/>
    </row>
    <row r="220" spans="1:12" x14ac:dyDescent="0.25">
      <c r="A220" s="70"/>
      <c r="B220" s="71"/>
      <c r="C220" s="71"/>
      <c r="D220" s="71"/>
      <c r="E220" s="38">
        <f>SUM(E17:E219)</f>
        <v>0</v>
      </c>
      <c r="F220" s="38">
        <f>SUM(F17:F219)</f>
        <v>6.5833333333333321</v>
      </c>
      <c r="G220" s="74"/>
      <c r="H220" s="74"/>
      <c r="I220" s="72"/>
      <c r="J220" s="73">
        <f>SUM(J17:J219)</f>
        <v>0</v>
      </c>
      <c r="K220" s="38">
        <f>SUM(K17:K219)</f>
        <v>0</v>
      </c>
    </row>
    <row r="221" spans="1:12" x14ac:dyDescent="0.25">
      <c r="A221" s="12"/>
      <c r="B221" s="75"/>
      <c r="C221" s="75"/>
      <c r="D221" s="75"/>
      <c r="E221" s="75"/>
      <c r="F221" s="75"/>
      <c r="G221" s="75"/>
      <c r="H221" s="75"/>
      <c r="I221" s="75"/>
      <c r="J221" s="75"/>
      <c r="K221" s="75"/>
    </row>
    <row r="222" spans="1:12" x14ac:dyDescent="0.25">
      <c r="A222" s="12"/>
      <c r="B222" s="75"/>
      <c r="C222" s="75"/>
      <c r="D222" s="75"/>
      <c r="E222" s="75"/>
      <c r="F222" s="75"/>
      <c r="G222" s="75"/>
      <c r="H222" s="75"/>
      <c r="I222" s="75"/>
      <c r="J222" s="75"/>
      <c r="K222" s="75"/>
    </row>
    <row r="223" spans="1:12" x14ac:dyDescent="0.25">
      <c r="A223" s="12"/>
      <c r="B223" s="75"/>
      <c r="C223" s="75"/>
      <c r="D223" s="75"/>
      <c r="E223" s="75"/>
      <c r="F223" s="145" t="s">
        <v>53</v>
      </c>
      <c r="G223" s="145"/>
      <c r="H223" s="145"/>
      <c r="I223" s="145"/>
      <c r="J223" s="145"/>
      <c r="K223" s="145"/>
      <c r="L223" s="75"/>
    </row>
    <row r="224" spans="1:12" x14ac:dyDescent="0.25">
      <c r="A224" s="12"/>
      <c r="B224" s="75"/>
      <c r="C224" s="48"/>
      <c r="D224" s="75"/>
      <c r="E224" s="75"/>
      <c r="F224" s="97" t="str">
        <f>LEFT(A8,1)</f>
        <v>1</v>
      </c>
      <c r="G224" s="41" t="str">
        <f>CONCATENATE(B8," ",C8)</f>
        <v>= Projekt: "Name"</v>
      </c>
      <c r="H224" s="41"/>
      <c r="I224" s="75"/>
      <c r="J224" s="76"/>
      <c r="K224" s="77">
        <f>SUMIF($I$17:$I$219,$F224,$J$17:$J$219)</f>
        <v>0</v>
      </c>
      <c r="L224" s="75"/>
    </row>
    <row r="225" spans="1:12" x14ac:dyDescent="0.25">
      <c r="A225" s="12"/>
      <c r="B225" s="75"/>
      <c r="C225" s="75"/>
      <c r="D225" s="75"/>
      <c r="E225" s="75"/>
      <c r="F225" s="97" t="str">
        <f>LEFT(A9,1)</f>
        <v>2</v>
      </c>
      <c r="G225" s="5" t="str">
        <f>CONCATENATE(B9," ",C9)</f>
        <v>= Projekt: "Name"</v>
      </c>
      <c r="H225" s="5"/>
      <c r="I225" s="75"/>
      <c r="J225" s="71"/>
      <c r="K225" s="78">
        <f>SUMIF($I$17:$I$219,$F225,$J$17:$J$219)</f>
        <v>0</v>
      </c>
      <c r="L225" s="75"/>
    </row>
    <row r="226" spans="1:12" x14ac:dyDescent="0.25">
      <c r="A226" s="12"/>
      <c r="B226" s="75"/>
      <c r="C226" s="75"/>
      <c r="D226" s="75"/>
      <c r="E226" s="75"/>
      <c r="F226" s="97" t="str">
        <f>LEFT(A10,1)</f>
        <v>3</v>
      </c>
      <c r="G226" s="5" t="str">
        <f>CONCATENATE(B10," ",C10)</f>
        <v>= Projekt: "Name"</v>
      </c>
      <c r="H226" s="5"/>
      <c r="I226" s="75"/>
      <c r="J226" s="71"/>
      <c r="K226" s="78">
        <f>SUMIF($I$17:$I$219,$F226,$J$17:$J$219)</f>
        <v>0</v>
      </c>
      <c r="L226" s="75"/>
    </row>
    <row r="227" spans="1:12" x14ac:dyDescent="0.25">
      <c r="A227" s="12"/>
      <c r="B227" s="75"/>
      <c r="C227" s="75"/>
      <c r="D227" s="75"/>
      <c r="E227" s="75"/>
      <c r="F227" s="97" t="str">
        <f>LEFT(A11,1)</f>
        <v>4</v>
      </c>
      <c r="G227" s="5" t="str">
        <f>CONCATENATE(B11," ",C11)</f>
        <v>= Projekt: "Name"</v>
      </c>
      <c r="H227" s="5"/>
      <c r="I227" s="75"/>
      <c r="J227" s="71"/>
      <c r="K227" s="78">
        <f>SUMIF($I$17:$I$219,$F227,$J$17:$J$219)</f>
        <v>0</v>
      </c>
      <c r="L227" s="75"/>
    </row>
    <row r="228" spans="1:12" x14ac:dyDescent="0.25">
      <c r="A228" s="12"/>
      <c r="B228" s="75"/>
      <c r="C228" s="75"/>
      <c r="D228" s="75"/>
      <c r="E228" s="75"/>
      <c r="F228" s="98" t="str">
        <f>LEFT(A12,1)</f>
        <v>5</v>
      </c>
      <c r="G228" s="79" t="str">
        <f>B12</f>
        <v>= andere Tätigkeit 
(nicht Projekt zuordenbar)</v>
      </c>
      <c r="H228" s="79"/>
      <c r="I228" s="79"/>
      <c r="J228" s="80"/>
      <c r="K228" s="81">
        <f>SUMIF($I$17:$I$219,$F228,$J$17:$J$219)</f>
        <v>0</v>
      </c>
      <c r="L228" s="75"/>
    </row>
    <row r="229" spans="1:12" x14ac:dyDescent="0.25">
      <c r="A229" s="12"/>
      <c r="B229" s="75"/>
      <c r="C229" s="75"/>
      <c r="D229" s="75"/>
      <c r="E229" s="75"/>
      <c r="F229" s="71"/>
      <c r="G229" s="71"/>
      <c r="H229" s="71"/>
      <c r="I229" s="71"/>
      <c r="J229" s="71"/>
      <c r="K229" s="82">
        <f>SUM(K224:K228)</f>
        <v>0</v>
      </c>
      <c r="L229" s="75"/>
    </row>
    <row r="230" spans="1:12" x14ac:dyDescent="0.25">
      <c r="A230" s="12"/>
      <c r="B230" s="75"/>
      <c r="C230" s="75"/>
      <c r="D230" s="75"/>
      <c r="E230" s="75"/>
      <c r="F230" s="75"/>
      <c r="G230" s="75"/>
      <c r="H230" s="75"/>
      <c r="I230" s="75"/>
      <c r="J230" s="75"/>
      <c r="K230" s="75"/>
      <c r="L230" s="75"/>
    </row>
    <row r="231" spans="1:12" x14ac:dyDescent="0.25">
      <c r="A231" s="12"/>
      <c r="B231" s="75"/>
      <c r="C231" s="75"/>
      <c r="D231" s="75"/>
      <c r="E231" s="75"/>
      <c r="F231" s="75"/>
      <c r="G231" s="75"/>
      <c r="H231" s="75"/>
      <c r="I231" s="75"/>
      <c r="J231" s="75"/>
      <c r="K231" s="75"/>
      <c r="L231" s="75"/>
    </row>
    <row r="232" spans="1:12" x14ac:dyDescent="0.25">
      <c r="A232" s="12"/>
      <c r="B232" s="75"/>
      <c r="C232" s="75"/>
      <c r="D232" s="75"/>
      <c r="E232" s="75"/>
      <c r="F232" s="75"/>
      <c r="G232" s="75"/>
      <c r="H232" s="75"/>
      <c r="I232" s="75"/>
      <c r="J232" s="75"/>
      <c r="K232" s="75"/>
      <c r="L232" s="75"/>
    </row>
    <row r="233" spans="1:12" x14ac:dyDescent="0.25">
      <c r="A233" s="12"/>
      <c r="B233" s="75"/>
      <c r="C233" s="75"/>
      <c r="D233" s="75"/>
      <c r="E233" s="75"/>
      <c r="F233" s="75"/>
      <c r="G233" s="75"/>
      <c r="H233" s="75"/>
      <c r="I233" s="75"/>
      <c r="J233" s="75"/>
      <c r="K233" s="75"/>
      <c r="L233" s="75"/>
    </row>
    <row r="234" spans="1:12" x14ac:dyDescent="0.25">
      <c r="A234" s="12"/>
      <c r="B234" s="75"/>
      <c r="C234" s="75"/>
      <c r="D234" s="75"/>
      <c r="E234" s="75"/>
      <c r="F234" s="75"/>
      <c r="G234" s="75"/>
      <c r="H234" s="75"/>
      <c r="I234" s="75"/>
      <c r="J234" s="75"/>
      <c r="K234" s="75"/>
      <c r="L234" s="75"/>
    </row>
    <row r="235" spans="1:12" x14ac:dyDescent="0.25">
      <c r="A235" s="12"/>
      <c r="B235" s="75"/>
      <c r="C235" s="75"/>
      <c r="D235" s="75"/>
      <c r="E235" s="75"/>
      <c r="F235" s="75"/>
      <c r="G235" s="75"/>
      <c r="H235" s="75"/>
      <c r="I235" s="75"/>
      <c r="J235" s="75"/>
      <c r="K235" s="75"/>
      <c r="L235" s="75"/>
    </row>
    <row r="236" spans="1:12" x14ac:dyDescent="0.25">
      <c r="A236" s="12"/>
      <c r="B236" s="75"/>
      <c r="C236" s="75"/>
      <c r="D236" s="75"/>
      <c r="E236" s="75"/>
      <c r="F236" s="75"/>
      <c r="G236" s="75"/>
      <c r="H236" s="75"/>
      <c r="I236" s="75"/>
      <c r="J236" s="75"/>
      <c r="K236" s="75"/>
      <c r="L236" s="75"/>
    </row>
    <row r="237" spans="1:12" x14ac:dyDescent="0.25">
      <c r="A237" s="12"/>
      <c r="B237" s="75"/>
      <c r="C237" s="75"/>
      <c r="D237" s="75"/>
      <c r="E237" s="75"/>
      <c r="F237" s="75"/>
      <c r="G237" s="75"/>
      <c r="H237" s="75"/>
      <c r="I237" s="75"/>
      <c r="J237" s="75"/>
      <c r="K237" s="75"/>
      <c r="L237" s="75"/>
    </row>
    <row r="238" spans="1:12" x14ac:dyDescent="0.25">
      <c r="A238" s="12"/>
      <c r="B238" s="75"/>
      <c r="C238" s="75"/>
      <c r="D238" s="75"/>
      <c r="E238" s="75"/>
      <c r="F238" s="75"/>
      <c r="G238" s="75"/>
      <c r="H238" s="75"/>
      <c r="I238" s="75"/>
      <c r="J238" s="75"/>
      <c r="K238" s="75"/>
      <c r="L238" s="75"/>
    </row>
    <row r="239" spans="1:12" x14ac:dyDescent="0.25">
      <c r="A239" s="12"/>
      <c r="B239" s="75"/>
      <c r="C239" s="75"/>
      <c r="D239" s="75"/>
      <c r="E239" s="75"/>
      <c r="F239" s="75"/>
      <c r="G239" s="75"/>
      <c r="H239" s="75"/>
      <c r="I239" s="75"/>
      <c r="J239" s="75"/>
      <c r="K239" s="75"/>
      <c r="L239" s="75"/>
    </row>
    <row r="240" spans="1:12" x14ac:dyDescent="0.25">
      <c r="A240" s="12"/>
      <c r="B240" s="75"/>
      <c r="C240" s="75"/>
      <c r="D240" s="75"/>
      <c r="E240" s="75"/>
      <c r="F240" s="75"/>
      <c r="G240" s="75"/>
      <c r="H240" s="75"/>
      <c r="I240" s="75"/>
      <c r="J240" s="75"/>
      <c r="K240" s="75"/>
      <c r="L240" s="75"/>
    </row>
    <row r="241" spans="1:12" x14ac:dyDescent="0.25">
      <c r="A241" s="12"/>
      <c r="B241" s="75"/>
      <c r="C241" s="75"/>
      <c r="D241" s="75"/>
      <c r="E241" s="75"/>
      <c r="F241" s="75"/>
      <c r="H241" s="75"/>
      <c r="I241" s="75"/>
      <c r="J241" s="75"/>
      <c r="K241" s="75"/>
      <c r="L241" s="75"/>
    </row>
    <row r="242" spans="1:12" x14ac:dyDescent="0.25">
      <c r="A242" s="12"/>
      <c r="B242" s="75"/>
      <c r="C242" s="75"/>
      <c r="D242" s="75"/>
      <c r="E242" s="75"/>
      <c r="F242" s="71"/>
      <c r="H242" s="75"/>
      <c r="I242" s="75"/>
      <c r="J242" s="75"/>
      <c r="K242" s="75"/>
    </row>
    <row r="243" spans="1:12" x14ac:dyDescent="0.25">
      <c r="A243" s="83" t="s">
        <v>47</v>
      </c>
      <c r="B243" s="84"/>
      <c r="C243" s="84"/>
      <c r="D243" s="84"/>
      <c r="E243" s="84"/>
      <c r="F243" s="71"/>
      <c r="H243" s="84"/>
      <c r="I243" s="84"/>
      <c r="J243" s="84"/>
      <c r="K243" s="99" t="s">
        <v>48</v>
      </c>
    </row>
    <row r="244" spans="1:12" x14ac:dyDescent="0.25">
      <c r="A244" s="40"/>
      <c r="B244" s="40"/>
      <c r="C244" s="40"/>
      <c r="D244" s="40"/>
      <c r="E244" s="40"/>
      <c r="F244" s="40"/>
      <c r="H244" s="40"/>
      <c r="I244" s="40"/>
      <c r="J244" s="40"/>
      <c r="K244" s="97" t="s">
        <v>49</v>
      </c>
    </row>
  </sheetData>
  <mergeCells count="207">
    <mergeCell ref="F223:K223"/>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3</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61</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62</v>
      </c>
      <c r="B24" s="152"/>
      <c r="C24" s="152"/>
      <c r="D24" s="152"/>
      <c r="E24" s="152" t="str">
        <f>IF(C24="","",C24-B24-D24)</f>
        <v/>
      </c>
      <c r="F24" s="152">
        <f>IF(ISNA(INDEX($J$6:$L$10,MATCH(WEEKDAY($A24,2),$L$6:$L$10,0),1)),0,INDEX($J$6:$L$10,MATCH(WEEKDAY($A24,2),$L$6:$L$10,0),2))</f>
        <v>0.22916666666666666</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63</v>
      </c>
      <c r="B31" s="149"/>
      <c r="C31" s="149"/>
      <c r="D31" s="149"/>
      <c r="E31" s="149" t="str">
        <f>IF(C31="","",C31-B31-D31)</f>
        <v/>
      </c>
      <c r="F31" s="149">
        <f>IF(ISNA(INDEX($J$6:$L$10,MATCH(WEEKDAY($A31,2),$L$6:$L$10,0),1)),0,INDEX($J$6:$L$10,MATCH(WEEKDAY($A31,2),$L$6:$L$10,0),2))</f>
        <v>0</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64</v>
      </c>
      <c r="B38" s="152"/>
      <c r="C38" s="152"/>
      <c r="D38" s="152"/>
      <c r="E38" s="152" t="str">
        <f>IF(C38="","",C38-B38-D38)</f>
        <v/>
      </c>
      <c r="F38" s="152">
        <f>IF(ISNA(INDEX($J$6:$L$10,MATCH(WEEKDAY($A38,2),$L$6:$L$10,0),1)),0,INDEX($J$6:$L$10,MATCH(WEEKDAY($A38,2),$L$6:$L$10,0),2))</f>
        <v>0</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65</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66</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67</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68</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69</v>
      </c>
      <c r="B73" s="149"/>
      <c r="C73" s="149"/>
      <c r="D73" s="149"/>
      <c r="E73" s="149" t="str">
        <f>IF(C73="","",C73-B73-D73)</f>
        <v/>
      </c>
      <c r="F73" s="149">
        <f>IF(ISNA(INDEX($J$6:$L$10,MATCH(WEEKDAY($A73,2),$L$6:$L$10,0),1)),0,INDEX($J$6:$L$10,MATCH(WEEKDAY($A73,2),$L$6:$L$10,0),2))</f>
        <v>0.22916666666666666</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70</v>
      </c>
      <c r="B80" s="152"/>
      <c r="C80" s="152"/>
      <c r="D80" s="152"/>
      <c r="E80" s="152" t="str">
        <f>IF(C80="","",C80-B80-D80)</f>
        <v/>
      </c>
      <c r="F80" s="152">
        <f>IF(ISNA(INDEX($J$6:$L$10,MATCH(WEEKDAY($A80,2),$L$6:$L$10,0),1)),0,INDEX($J$6:$L$10,MATCH(WEEKDAY($A80,2),$L$6:$L$10,0),2))</f>
        <v>0</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71</v>
      </c>
      <c r="B87" s="149"/>
      <c r="C87" s="149"/>
      <c r="D87" s="149"/>
      <c r="E87" s="149" t="str">
        <f>IF(C87="","",C87-B87-D87)</f>
        <v/>
      </c>
      <c r="F87" s="149">
        <f>IF(ISNA(INDEX($J$6:$L$10,MATCH(WEEKDAY($A87,2),$L$6:$L$10,0),1)),0,INDEX($J$6:$L$10,MATCH(WEEKDAY($A87,2),$L$6:$L$10,0),2))</f>
        <v>0</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72</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73</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74</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75</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76</v>
      </c>
      <c r="B122" s="152"/>
      <c r="C122" s="152"/>
      <c r="D122" s="152"/>
      <c r="E122" s="152" t="str">
        <f>IF(C122="","",C122-B122-D122)</f>
        <v/>
      </c>
      <c r="F122" s="152">
        <f>IF(ISNA(INDEX($J$6:$L$10,MATCH(WEEKDAY($A122,2),$L$6:$L$10,0),1)),0,INDEX($J$6:$L$10,MATCH(WEEKDAY($A122,2),$L$6:$L$10,0),2))</f>
        <v>0.22916666666666666</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77</v>
      </c>
      <c r="B129" s="149"/>
      <c r="C129" s="149"/>
      <c r="D129" s="149"/>
      <c r="E129" s="149" t="str">
        <f>IF(C129="","",C129-B129-D129)</f>
        <v/>
      </c>
      <c r="F129" s="149">
        <f>IF(ISNA(INDEX($J$6:$L$10,MATCH(WEEKDAY($A129,2),$L$6:$L$10,0),1)),0,INDEX($J$6:$L$10,MATCH(WEEKDAY($A129,2),$L$6:$L$10,0),2))</f>
        <v>0</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78</v>
      </c>
      <c r="B136" s="152"/>
      <c r="C136" s="152"/>
      <c r="D136" s="152"/>
      <c r="E136" s="152" t="str">
        <f>IF(C136="","",C136-B136-D136)</f>
        <v/>
      </c>
      <c r="F136" s="152">
        <f>IF(ISNA(INDEX($J$6:$L$10,MATCH(WEEKDAY($A136,2),$L$6:$L$10,0),1)),0,INDEX($J$6:$L$10,MATCH(WEEKDAY($A136,2),$L$6:$L$10,0),2))</f>
        <v>0</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79</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80</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81</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82</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83</v>
      </c>
      <c r="B171" s="149"/>
      <c r="C171" s="149"/>
      <c r="D171" s="149"/>
      <c r="E171" s="149" t="str">
        <f>IF(C171="","",C171-B171-D171)</f>
        <v/>
      </c>
      <c r="F171" s="149">
        <f>IF(ISNA(INDEX($J$6:$L$10,MATCH(WEEKDAY($A171,2),$L$6:$L$10,0),1)),0,INDEX($J$6:$L$10,MATCH(WEEKDAY($A171,2),$L$6:$L$10,0),2))</f>
        <v>0.22916666666666666</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84</v>
      </c>
      <c r="B178" s="152"/>
      <c r="C178" s="152"/>
      <c r="D178" s="152"/>
      <c r="E178" s="152" t="str">
        <f>IF(C178="","",C178-B178-D178)</f>
        <v/>
      </c>
      <c r="F178" s="152">
        <f>IF(ISNA(INDEX($J$6:$L$10,MATCH(WEEKDAY($A178,2),$L$6:$L$10,0),1)),0,INDEX($J$6:$L$10,MATCH(WEEKDAY($A178,2),$L$6:$L$10,0),2))</f>
        <v>0</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85</v>
      </c>
      <c r="B185" s="149"/>
      <c r="C185" s="149"/>
      <c r="D185" s="149"/>
      <c r="E185" s="149" t="str">
        <f>IF(C185="","",C185-B185-D185)</f>
        <v/>
      </c>
      <c r="F185" s="149">
        <f>IF(ISNA(INDEX($J$6:$L$10,MATCH(WEEKDAY($A185,2),$L$6:$L$10,0),1)),0,INDEX($J$6:$L$10,MATCH(WEEKDAY($A185,2),$L$6:$L$10,0),2))</f>
        <v>0</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86</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87</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88</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89</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90</v>
      </c>
      <c r="B220" s="152"/>
      <c r="C220" s="152"/>
      <c r="D220" s="152"/>
      <c r="E220" s="152" t="str">
        <f>IF(C220="","",C220-B220-D220)</f>
        <v/>
      </c>
      <c r="F220" s="152">
        <f>IF(ISNA(INDEX($J$6:$L$10,MATCH(WEEKDAY($A220,2),$L$6:$L$10,0),1)),0,INDEX($J$6:$L$10,MATCH(WEEKDAY($A220,2),$L$6:$L$10,0),2))</f>
        <v>0.22916666666666666</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91</v>
      </c>
      <c r="B227" s="149"/>
      <c r="C227" s="149"/>
      <c r="D227" s="149"/>
      <c r="E227" s="149" t="str">
        <f>IF(C227="","",C227-B227-D227)</f>
        <v/>
      </c>
      <c r="F227" s="149">
        <f>IF(ISNA(INDEX($J$6:$L$10,MATCH(WEEKDAY($A227,2),$L$6:$L$10,0),1)),0,INDEX($J$6:$L$10,MATCH(WEEKDAY($A227,2),$L$6:$L$10,0),2))</f>
        <v>0</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 t="shared" ref="E234:F234" si="1">SUM(E17:E233)</f>
        <v>0</v>
      </c>
      <c r="F234" s="38">
        <f t="shared" si="1"/>
        <v>6.8124999999999982</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4</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92</v>
      </c>
      <c r="B17" s="152"/>
      <c r="C17" s="152"/>
      <c r="D17" s="152"/>
      <c r="E17" s="152" t="str">
        <f>IF(C17="","",C17-B17-D17)</f>
        <v/>
      </c>
      <c r="F17" s="152">
        <f>IF(ISNA(INDEX($J$6:$L$10,MATCH(WEEKDAY($A17,2),$L$6:$L$10,0),1)),0,INDEX($J$6:$L$10,MATCH(WEEKDAY($A17,2),$L$6:$L$10,0),2))</f>
        <v>0</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93</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94</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95</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96</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97</v>
      </c>
      <c r="B52" s="152"/>
      <c r="C52" s="152"/>
      <c r="D52" s="152"/>
      <c r="E52" s="152" t="str">
        <f>IF(C52="","",C52-B52-D52)</f>
        <v/>
      </c>
      <c r="F52" s="152">
        <f>IF(ISNA(INDEX($J$6:$L$10,MATCH(WEEKDAY($A52,2),$L$6:$L$10,0),1)),0,INDEX($J$6:$L$10,MATCH(WEEKDAY($A52,2),$L$6:$L$10,0),2))</f>
        <v>0.22916666666666666</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98</v>
      </c>
      <c r="B59" s="149"/>
      <c r="C59" s="149"/>
      <c r="D59" s="149"/>
      <c r="E59" s="149" t="str">
        <f>IF(C59="","",C59-B59-D59)</f>
        <v/>
      </c>
      <c r="F59" s="149">
        <f>IF(ISNA(INDEX($J$6:$L$10,MATCH(WEEKDAY($A59,2),$L$6:$L$10,0),1)),0,INDEX($J$6:$L$10,MATCH(WEEKDAY($A59,2),$L$6:$L$10,0),2))</f>
        <v>0</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99</v>
      </c>
      <c r="B66" s="152"/>
      <c r="C66" s="152"/>
      <c r="D66" s="152"/>
      <c r="E66" s="152" t="str">
        <f>IF(C66="","",C66-B66-D66)</f>
        <v/>
      </c>
      <c r="F66" s="152">
        <f>IF(ISNA(INDEX($J$6:$L$10,MATCH(WEEKDAY($A66,2),$L$6:$L$10,0),1)),0,INDEX($J$6:$L$10,MATCH(WEEKDAY($A66,2),$L$6:$L$10,0),2))</f>
        <v>0</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100</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101</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102</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103</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104</v>
      </c>
      <c r="B101" s="149"/>
      <c r="C101" s="149"/>
      <c r="D101" s="149"/>
      <c r="E101" s="149" t="str">
        <f>IF(C101="","",C101-B101-D101)</f>
        <v/>
      </c>
      <c r="F101" s="149">
        <f>IF(ISNA(INDEX($J$6:$L$10,MATCH(WEEKDAY($A101,2),$L$6:$L$10,0),1)),0,INDEX($J$6:$L$10,MATCH(WEEKDAY($A101,2),$L$6:$L$10,0),2))</f>
        <v>0.22916666666666666</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105</v>
      </c>
      <c r="B108" s="152"/>
      <c r="C108" s="152"/>
      <c r="D108" s="152"/>
      <c r="E108" s="152" t="str">
        <f>IF(C108="","",C108-B108-D108)</f>
        <v/>
      </c>
      <c r="F108" s="152">
        <f>IF(ISNA(INDEX($J$6:$L$10,MATCH(WEEKDAY($A108,2),$L$6:$L$10,0),1)),0,INDEX($J$6:$L$10,MATCH(WEEKDAY($A108,2),$L$6:$L$10,0),2))</f>
        <v>0</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106</v>
      </c>
      <c r="B115" s="149"/>
      <c r="C115" s="149"/>
      <c r="D115" s="149"/>
      <c r="E115" s="149" t="str">
        <f>IF(C115="","",C115-B115-D115)</f>
        <v/>
      </c>
      <c r="F115" s="149">
        <f>IF(ISNA(INDEX($J$6:$L$10,MATCH(WEEKDAY($A115,2),$L$6:$L$10,0),1)),0,INDEX($J$6:$L$10,MATCH(WEEKDAY($A115,2),$L$6:$L$10,0),2))</f>
        <v>0</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107</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108</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109</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110</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111</v>
      </c>
      <c r="B150" s="152"/>
      <c r="C150" s="152"/>
      <c r="D150" s="152"/>
      <c r="E150" s="152" t="str">
        <f>IF(C150="","",C150-B150-D150)</f>
        <v/>
      </c>
      <c r="F150" s="152">
        <f>IF(ISNA(INDEX($J$6:$L$10,MATCH(WEEKDAY($A150,2),$L$6:$L$10,0),1)),0,INDEX($J$6:$L$10,MATCH(WEEKDAY($A150,2),$L$6:$L$10,0),2))</f>
        <v>0.22916666666666666</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112</v>
      </c>
      <c r="B157" s="149"/>
      <c r="C157" s="149"/>
      <c r="D157" s="149"/>
      <c r="E157" s="149" t="str">
        <f>IF(C157="","",C157-B157-D157)</f>
        <v/>
      </c>
      <c r="F157" s="149">
        <f>IF(ISNA(INDEX($J$6:$L$10,MATCH(WEEKDAY($A157,2),$L$6:$L$10,0),1)),0,INDEX($J$6:$L$10,MATCH(WEEKDAY($A157,2),$L$6:$L$10,0),2))</f>
        <v>0</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113</v>
      </c>
      <c r="B164" s="152"/>
      <c r="C164" s="152"/>
      <c r="D164" s="152"/>
      <c r="E164" s="152" t="str">
        <f>IF(C164="","",C164-B164-D164)</f>
        <v/>
      </c>
      <c r="F164" s="152">
        <f>IF(ISNA(INDEX($J$6:$L$10,MATCH(WEEKDAY($A164,2),$L$6:$L$10,0),1)),0,INDEX($J$6:$L$10,MATCH(WEEKDAY($A164,2),$L$6:$L$10,0),2))</f>
        <v>0</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114</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115</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116</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117</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118</v>
      </c>
      <c r="B199" s="149"/>
      <c r="C199" s="149"/>
      <c r="D199" s="149"/>
      <c r="E199" s="149" t="str">
        <f>IF(C199="","",C199-B199-D199)</f>
        <v/>
      </c>
      <c r="F199" s="149">
        <f>IF(ISNA(INDEX($J$6:$L$10,MATCH(WEEKDAY($A199,2),$L$6:$L$10,0),1)),0,INDEX($J$6:$L$10,MATCH(WEEKDAY($A199,2),$L$6:$L$10,0),2))</f>
        <v>0.22916666666666666</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119</v>
      </c>
      <c r="B206" s="152"/>
      <c r="C206" s="152"/>
      <c r="D206" s="152"/>
      <c r="E206" s="152" t="str">
        <f>IF(C206="","",C206-B206-D206)</f>
        <v/>
      </c>
      <c r="F206" s="152">
        <f>IF(ISNA(INDEX($J$6:$L$10,MATCH(WEEKDAY($A206,2),$L$6:$L$10,0),1)),0,INDEX($J$6:$L$10,MATCH(WEEKDAY($A206,2),$L$6:$L$10,0),2))</f>
        <v>0</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120</v>
      </c>
      <c r="B213" s="149"/>
      <c r="C213" s="149"/>
      <c r="D213" s="149"/>
      <c r="E213" s="149" t="str">
        <f>IF(C213="","",C213-B213-D213)</f>
        <v/>
      </c>
      <c r="F213" s="149">
        <f>IF(ISNA(INDEX($J$6:$L$10,MATCH(WEEKDAY($A213,2),$L$6:$L$10,0),1)),0,INDEX($J$6:$L$10,MATCH(WEEKDAY($A213,2),$L$6:$L$10,0),2))</f>
        <v>0</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121</v>
      </c>
      <c r="B220" s="149"/>
      <c r="C220" s="149"/>
      <c r="D220" s="149"/>
      <c r="E220" s="149" t="str">
        <f>IF(C220="","",C220-B220-D220)</f>
        <v/>
      </c>
      <c r="F220" s="149">
        <f>IF(ISNA(INDEX($J$6:$L$10,MATCH(WEEKDAY($A220,2),$L$6:$L$10,0),1)),0,INDEX($J$6:$L$10,MATCH(WEEKDAY($A220,2),$L$6:$L$10,0),2))</f>
        <v>0.33333333333333331</v>
      </c>
      <c r="G220" s="69"/>
      <c r="H220" s="111"/>
      <c r="I220" s="68"/>
      <c r="J220" s="136"/>
      <c r="K220" s="142">
        <f>SUM(J220:J226)</f>
        <v>0</v>
      </c>
    </row>
    <row r="221" spans="1:11" x14ac:dyDescent="0.25">
      <c r="A221" s="147"/>
      <c r="B221" s="150"/>
      <c r="C221" s="150"/>
      <c r="D221" s="150"/>
      <c r="E221" s="150"/>
      <c r="F221" s="150"/>
      <c r="G221" s="60"/>
      <c r="H221" s="108"/>
      <c r="I221" s="59"/>
      <c r="J221" s="134"/>
      <c r="K221" s="143"/>
    </row>
    <row r="222" spans="1:11" x14ac:dyDescent="0.25">
      <c r="A222" s="147"/>
      <c r="B222" s="150"/>
      <c r="C222" s="150"/>
      <c r="D222" s="150"/>
      <c r="E222" s="150"/>
      <c r="F222" s="150"/>
      <c r="G222" s="60"/>
      <c r="H222" s="108"/>
      <c r="I222" s="59"/>
      <c r="J222" s="134"/>
      <c r="K222" s="143"/>
    </row>
    <row r="223" spans="1:11" x14ac:dyDescent="0.25">
      <c r="A223" s="147"/>
      <c r="B223" s="150"/>
      <c r="C223" s="150"/>
      <c r="D223" s="150"/>
      <c r="E223" s="150"/>
      <c r="F223" s="150"/>
      <c r="G223" s="60"/>
      <c r="H223" s="108"/>
      <c r="I223" s="59"/>
      <c r="J223" s="134"/>
      <c r="K223" s="143"/>
    </row>
    <row r="224" spans="1:11" x14ac:dyDescent="0.25">
      <c r="A224" s="147"/>
      <c r="B224" s="150"/>
      <c r="C224" s="150"/>
      <c r="D224" s="150"/>
      <c r="E224" s="150"/>
      <c r="F224" s="150"/>
      <c r="G224" s="60"/>
      <c r="H224" s="108"/>
      <c r="I224" s="59"/>
      <c r="J224" s="134"/>
      <c r="K224" s="143"/>
    </row>
    <row r="225" spans="1:12" x14ac:dyDescent="0.25">
      <c r="A225" s="147"/>
      <c r="B225" s="150"/>
      <c r="C225" s="150"/>
      <c r="D225" s="150"/>
      <c r="E225" s="150"/>
      <c r="F225" s="150"/>
      <c r="G225" s="60"/>
      <c r="H225" s="108"/>
      <c r="I225" s="59"/>
      <c r="J225" s="134"/>
      <c r="K225" s="143"/>
    </row>
    <row r="226" spans="1:12" x14ac:dyDescent="0.25">
      <c r="A226" s="148"/>
      <c r="B226" s="151"/>
      <c r="C226" s="151"/>
      <c r="D226" s="151"/>
      <c r="E226" s="151"/>
      <c r="F226" s="151"/>
      <c r="G226" s="63"/>
      <c r="H226" s="109"/>
      <c r="I226" s="62"/>
      <c r="J226" s="135"/>
      <c r="K226" s="144"/>
    </row>
    <row r="227" spans="1:12" x14ac:dyDescent="0.25">
      <c r="A227" s="70"/>
      <c r="B227" s="71"/>
      <c r="C227" s="71"/>
      <c r="D227" s="71"/>
      <c r="E227" s="38">
        <f>SUM(E17:E226)</f>
        <v>0</v>
      </c>
      <c r="F227" s="38">
        <f>SUM(F17:F226)</f>
        <v>6.5833333333333321</v>
      </c>
      <c r="G227" s="74"/>
      <c r="H227" s="74"/>
      <c r="I227" s="72"/>
      <c r="J227" s="73">
        <f>SUM(J17:J226)</f>
        <v>0</v>
      </c>
      <c r="K227" s="38">
        <f>SUM(K17:K226)</f>
        <v>0</v>
      </c>
    </row>
    <row r="228" spans="1:12" x14ac:dyDescent="0.25">
      <c r="A228" s="12"/>
      <c r="B228" s="75"/>
      <c r="C228" s="75"/>
      <c r="D228" s="75"/>
      <c r="E228" s="75"/>
      <c r="F228" s="75"/>
      <c r="G228" s="75"/>
      <c r="H228" s="75"/>
      <c r="I228" s="75"/>
      <c r="J228" s="75"/>
      <c r="K228" s="75"/>
    </row>
    <row r="229" spans="1:12" x14ac:dyDescent="0.25">
      <c r="A229" s="12"/>
      <c r="B229" s="75"/>
      <c r="C229" s="75"/>
      <c r="D229" s="75"/>
      <c r="E229" s="75"/>
      <c r="F229" s="75"/>
      <c r="G229" s="75"/>
      <c r="H229" s="75"/>
      <c r="I229" s="75"/>
      <c r="J229" s="75"/>
      <c r="K229" s="75"/>
    </row>
    <row r="230" spans="1:12" x14ac:dyDescent="0.25">
      <c r="A230" s="12"/>
      <c r="B230" s="75"/>
      <c r="C230" s="75"/>
      <c r="D230" s="75"/>
      <c r="E230" s="75"/>
      <c r="F230" s="145" t="s">
        <v>53</v>
      </c>
      <c r="G230" s="145"/>
      <c r="H230" s="145"/>
      <c r="I230" s="145"/>
      <c r="J230" s="145"/>
      <c r="K230" s="145"/>
      <c r="L230" s="75"/>
    </row>
    <row r="231" spans="1:12" x14ac:dyDescent="0.25">
      <c r="A231" s="12"/>
      <c r="B231" s="75"/>
      <c r="C231" s="48"/>
      <c r="D231" s="75"/>
      <c r="E231" s="75"/>
      <c r="F231" s="97" t="str">
        <f>LEFT(A8,1)</f>
        <v>1</v>
      </c>
      <c r="G231" s="41" t="str">
        <f>CONCATENATE(B8," ",C8)</f>
        <v>= Projekt: "Name"</v>
      </c>
      <c r="H231" s="41"/>
      <c r="I231" s="75"/>
      <c r="J231" s="76"/>
      <c r="K231" s="77">
        <f>SUMIF($I$17:$I$226,$F231,$J$17:$J$226)</f>
        <v>0</v>
      </c>
      <c r="L231" s="75"/>
    </row>
    <row r="232" spans="1:12" x14ac:dyDescent="0.25">
      <c r="A232" s="12"/>
      <c r="B232" s="75"/>
      <c r="C232" s="75"/>
      <c r="D232" s="75"/>
      <c r="E232" s="75"/>
      <c r="F232" s="97" t="str">
        <f>LEFT(A9,1)</f>
        <v>2</v>
      </c>
      <c r="G232" s="5" t="str">
        <f>CONCATENATE(B9," ",C9)</f>
        <v>= Projekt: "Name"</v>
      </c>
      <c r="H232" s="5"/>
      <c r="I232" s="75"/>
      <c r="J232" s="71"/>
      <c r="K232" s="78">
        <f>SUMIF($I$17:$I$226,$F232,$J$17:$J$226)</f>
        <v>0</v>
      </c>
      <c r="L232" s="75"/>
    </row>
    <row r="233" spans="1:12" x14ac:dyDescent="0.25">
      <c r="A233" s="12"/>
      <c r="B233" s="75"/>
      <c r="C233" s="75"/>
      <c r="D233" s="75"/>
      <c r="E233" s="75"/>
      <c r="F233" s="97" t="str">
        <f>LEFT(A10,1)</f>
        <v>3</v>
      </c>
      <c r="G233" s="5" t="str">
        <f>CONCATENATE(B10," ",C10)</f>
        <v>= Projekt: "Name"</v>
      </c>
      <c r="H233" s="5"/>
      <c r="I233" s="75"/>
      <c r="J233" s="71"/>
      <c r="K233" s="78">
        <f>SUMIF($I$17:$I$226,$F233,$J$17:$J$226)</f>
        <v>0</v>
      </c>
      <c r="L233" s="75"/>
    </row>
    <row r="234" spans="1:12" x14ac:dyDescent="0.25">
      <c r="A234" s="12"/>
      <c r="B234" s="75"/>
      <c r="C234" s="75"/>
      <c r="D234" s="75"/>
      <c r="E234" s="75"/>
      <c r="F234" s="97" t="str">
        <f>LEFT(A11,1)</f>
        <v>4</v>
      </c>
      <c r="G234" s="5" t="str">
        <f>CONCATENATE(B11," ",C11)</f>
        <v>= Projekt: "Name"</v>
      </c>
      <c r="H234" s="5"/>
      <c r="I234" s="75"/>
      <c r="J234" s="71"/>
      <c r="K234" s="78">
        <f>SUMIF($I$17:$I$226,$F234,$J$17:$J$226)</f>
        <v>0</v>
      </c>
      <c r="L234" s="75"/>
    </row>
    <row r="235" spans="1:12" x14ac:dyDescent="0.25">
      <c r="A235" s="12"/>
      <c r="B235" s="75"/>
      <c r="C235" s="75"/>
      <c r="D235" s="75"/>
      <c r="E235" s="75"/>
      <c r="F235" s="98" t="str">
        <f>LEFT(A12,1)</f>
        <v>5</v>
      </c>
      <c r="G235" s="79" t="str">
        <f>B12</f>
        <v>= andere Tätigkeit 
(nicht Projekt zuordenbar)</v>
      </c>
      <c r="H235" s="79"/>
      <c r="I235" s="79"/>
      <c r="J235" s="80"/>
      <c r="K235" s="81">
        <f>SUMIF($I$17:$I$226,$F235,$J$17:$J$226)</f>
        <v>0</v>
      </c>
      <c r="L235" s="75"/>
    </row>
    <row r="236" spans="1:12" x14ac:dyDescent="0.25">
      <c r="A236" s="12"/>
      <c r="B236" s="75"/>
      <c r="C236" s="75"/>
      <c r="D236" s="75"/>
      <c r="E236" s="75"/>
      <c r="F236" s="71"/>
      <c r="G236" s="71"/>
      <c r="H236" s="71"/>
      <c r="I236" s="71"/>
      <c r="J236" s="71"/>
      <c r="K236" s="82">
        <f>SUM(K231:K235)</f>
        <v>0</v>
      </c>
      <c r="L236" s="75"/>
    </row>
    <row r="237" spans="1:12" x14ac:dyDescent="0.25">
      <c r="A237" s="12"/>
      <c r="B237" s="75"/>
      <c r="C237" s="75"/>
      <c r="D237" s="75"/>
      <c r="E237" s="75"/>
      <c r="F237" s="75"/>
      <c r="G237" s="75"/>
      <c r="H237" s="75"/>
      <c r="I237" s="75"/>
      <c r="J237" s="75"/>
      <c r="K237" s="75"/>
      <c r="L237" s="75"/>
    </row>
    <row r="238" spans="1:12" x14ac:dyDescent="0.25">
      <c r="A238" s="12"/>
      <c r="B238" s="75"/>
      <c r="C238" s="75"/>
      <c r="D238" s="75"/>
      <c r="E238" s="75"/>
      <c r="F238" s="75"/>
      <c r="G238" s="75"/>
      <c r="H238" s="75"/>
      <c r="I238" s="75"/>
      <c r="J238" s="75"/>
      <c r="K238" s="75"/>
      <c r="L238" s="75"/>
    </row>
    <row r="239" spans="1:12" x14ac:dyDescent="0.25">
      <c r="A239" s="12"/>
      <c r="B239" s="75"/>
      <c r="C239" s="75"/>
      <c r="D239" s="75"/>
      <c r="E239" s="75"/>
      <c r="F239" s="75"/>
      <c r="G239" s="75"/>
      <c r="H239" s="75"/>
      <c r="I239" s="75"/>
      <c r="J239" s="75"/>
      <c r="K239" s="75"/>
      <c r="L239" s="75"/>
    </row>
    <row r="240" spans="1:12" x14ac:dyDescent="0.25">
      <c r="A240" s="12"/>
      <c r="B240" s="75"/>
      <c r="C240" s="75"/>
      <c r="D240" s="75"/>
      <c r="E240" s="75"/>
      <c r="F240" s="75"/>
      <c r="G240" s="75"/>
      <c r="H240" s="75"/>
      <c r="I240" s="75"/>
      <c r="J240" s="75"/>
      <c r="K240" s="75"/>
      <c r="L240" s="75"/>
    </row>
    <row r="241" spans="1:12" x14ac:dyDescent="0.25">
      <c r="A241" s="12"/>
      <c r="B241" s="75"/>
      <c r="C241" s="75"/>
      <c r="D241" s="75"/>
      <c r="E241" s="75"/>
      <c r="F241" s="75"/>
      <c r="G241" s="75"/>
      <c r="H241" s="75"/>
      <c r="I241" s="75"/>
      <c r="J241" s="75"/>
      <c r="K241" s="75"/>
      <c r="L241" s="75"/>
    </row>
    <row r="242" spans="1:12" x14ac:dyDescent="0.25">
      <c r="A242" s="12"/>
      <c r="B242" s="75"/>
      <c r="C242" s="75"/>
      <c r="D242" s="75"/>
      <c r="E242" s="75"/>
      <c r="F242" s="75"/>
      <c r="G242" s="75"/>
      <c r="H242" s="75"/>
      <c r="I242" s="75"/>
      <c r="J242" s="75"/>
      <c r="K242" s="75"/>
      <c r="L242" s="75"/>
    </row>
    <row r="243" spans="1:12" x14ac:dyDescent="0.25">
      <c r="A243" s="12"/>
      <c r="B243" s="75"/>
      <c r="C243" s="75"/>
      <c r="D243" s="75"/>
      <c r="E243" s="75"/>
      <c r="F243" s="75"/>
      <c r="G243" s="75"/>
      <c r="H243" s="75"/>
      <c r="I243" s="75"/>
      <c r="J243" s="75"/>
      <c r="K243" s="75"/>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H248" s="75"/>
      <c r="I248" s="75"/>
      <c r="J248" s="75"/>
      <c r="K248" s="75"/>
      <c r="L248" s="75"/>
    </row>
    <row r="249" spans="1:12" x14ac:dyDescent="0.25">
      <c r="A249" s="12"/>
      <c r="B249" s="75"/>
      <c r="C249" s="75"/>
      <c r="D249" s="75"/>
      <c r="E249" s="75"/>
      <c r="F249" s="71"/>
      <c r="H249" s="75"/>
      <c r="I249" s="75"/>
      <c r="J249" s="75"/>
      <c r="K249" s="75"/>
    </row>
    <row r="250" spans="1:12" x14ac:dyDescent="0.25">
      <c r="A250" s="83" t="s">
        <v>47</v>
      </c>
      <c r="B250" s="84"/>
      <c r="C250" s="84"/>
      <c r="D250" s="84"/>
      <c r="E250" s="84"/>
      <c r="F250" s="71"/>
      <c r="H250" s="84"/>
      <c r="I250" s="84"/>
      <c r="J250" s="84"/>
      <c r="K250" s="99" t="s">
        <v>48</v>
      </c>
    </row>
    <row r="251" spans="1:12" x14ac:dyDescent="0.25">
      <c r="A251" s="40"/>
      <c r="B251" s="40"/>
      <c r="C251" s="40"/>
      <c r="D251" s="40"/>
      <c r="E251" s="40"/>
      <c r="F251" s="40"/>
      <c r="H251" s="40"/>
      <c r="I251" s="40"/>
      <c r="J251" s="40"/>
      <c r="K251" s="97" t="s">
        <v>49</v>
      </c>
    </row>
  </sheetData>
  <mergeCells count="214">
    <mergeCell ref="F230:K230"/>
    <mergeCell ref="K220:K226"/>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5</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122</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123</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124</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125</v>
      </c>
      <c r="B38" s="152"/>
      <c r="C38" s="152"/>
      <c r="D38" s="152"/>
      <c r="E38" s="152" t="str">
        <f>IF(C38="","",C38-B38-D38)</f>
        <v/>
      </c>
      <c r="F38" s="152">
        <f>IF(ISNA(INDEX($J$6:$L$10,MATCH(WEEKDAY($A38,2),$L$6:$L$10,0),1)),0,INDEX($J$6:$L$10,MATCH(WEEKDAY($A38,2),$L$6:$L$10,0),2))</f>
        <v>0.22916666666666666</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126</v>
      </c>
      <c r="B45" s="149"/>
      <c r="C45" s="149"/>
      <c r="D45" s="149"/>
      <c r="E45" s="149" t="str">
        <f>IF(C45="","",C45-B45-D45)</f>
        <v/>
      </c>
      <c r="F45" s="149">
        <f>IF(ISNA(INDEX($J$6:$L$10,MATCH(WEEKDAY($A45,2),$L$6:$L$10,0),1)),0,INDEX($J$6:$L$10,MATCH(WEEKDAY($A45,2),$L$6:$L$10,0),2))</f>
        <v>0</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127</v>
      </c>
      <c r="B52" s="152"/>
      <c r="C52" s="152"/>
      <c r="D52" s="152"/>
      <c r="E52" s="152" t="str">
        <f>IF(C52="","",C52-B52-D52)</f>
        <v/>
      </c>
      <c r="F52" s="152">
        <f>IF(ISNA(INDEX($J$6:$L$10,MATCH(WEEKDAY($A52,2),$L$6:$L$10,0),1)),0,INDEX($J$6:$L$10,MATCH(WEEKDAY($A52,2),$L$6:$L$10,0),2))</f>
        <v>0</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128</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129</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130</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131</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132</v>
      </c>
      <c r="B87" s="149"/>
      <c r="C87" s="149"/>
      <c r="D87" s="149"/>
      <c r="E87" s="149" t="str">
        <f>IF(C87="","",C87-B87-D87)</f>
        <v/>
      </c>
      <c r="F87" s="149">
        <f>IF(ISNA(INDEX($J$6:$L$10,MATCH(WEEKDAY($A87,2),$L$6:$L$10,0),1)),0,INDEX($J$6:$L$10,MATCH(WEEKDAY($A87,2),$L$6:$L$10,0),2))</f>
        <v>0.22916666666666666</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133</v>
      </c>
      <c r="B94" s="152"/>
      <c r="C94" s="152"/>
      <c r="D94" s="152"/>
      <c r="E94" s="152" t="str">
        <f>IF(C94="","",C94-B94-D94)</f>
        <v/>
      </c>
      <c r="F94" s="152">
        <f>IF(ISNA(INDEX($J$6:$L$10,MATCH(WEEKDAY($A94,2),$L$6:$L$10,0),1)),0,INDEX($J$6:$L$10,MATCH(WEEKDAY($A94,2),$L$6:$L$10,0),2))</f>
        <v>0</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134</v>
      </c>
      <c r="B101" s="149"/>
      <c r="C101" s="149"/>
      <c r="D101" s="149"/>
      <c r="E101" s="149" t="str">
        <f>IF(C101="","",C101-B101-D101)</f>
        <v/>
      </c>
      <c r="F101" s="149">
        <f>IF(ISNA(INDEX($J$6:$L$10,MATCH(WEEKDAY($A101,2),$L$6:$L$10,0),1)),0,INDEX($J$6:$L$10,MATCH(WEEKDAY($A101,2),$L$6:$L$10,0),2))</f>
        <v>0</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135</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136</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137</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138</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139</v>
      </c>
      <c r="B136" s="152"/>
      <c r="C136" s="152"/>
      <c r="D136" s="152"/>
      <c r="E136" s="152" t="str">
        <f>IF(C136="","",C136-B136-D136)</f>
        <v/>
      </c>
      <c r="F136" s="152">
        <f>IF(ISNA(INDEX($J$6:$L$10,MATCH(WEEKDAY($A136,2),$L$6:$L$10,0),1)),0,INDEX($J$6:$L$10,MATCH(WEEKDAY($A136,2),$L$6:$L$10,0),2))</f>
        <v>0.22916666666666666</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140</v>
      </c>
      <c r="B143" s="149"/>
      <c r="C143" s="149"/>
      <c r="D143" s="149"/>
      <c r="E143" s="149" t="str">
        <f>IF(C143="","",C143-B143-D143)</f>
        <v/>
      </c>
      <c r="F143" s="149">
        <f>IF(ISNA(INDEX($J$6:$L$10,MATCH(WEEKDAY($A143,2),$L$6:$L$10,0),1)),0,INDEX($J$6:$L$10,MATCH(WEEKDAY($A143,2),$L$6:$L$10,0),2))</f>
        <v>0</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141</v>
      </c>
      <c r="B150" s="152"/>
      <c r="C150" s="152"/>
      <c r="D150" s="152"/>
      <c r="E150" s="152" t="str">
        <f>IF(C150="","",C150-B150-D150)</f>
        <v/>
      </c>
      <c r="F150" s="152">
        <f>IF(ISNA(INDEX($J$6:$L$10,MATCH(WEEKDAY($A150,2),$L$6:$L$10,0),1)),0,INDEX($J$6:$L$10,MATCH(WEEKDAY($A150,2),$L$6:$L$10,0),2))</f>
        <v>0</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142</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143</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144</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145</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146</v>
      </c>
      <c r="B185" s="149"/>
      <c r="C185" s="149"/>
      <c r="D185" s="149"/>
      <c r="E185" s="149" t="str">
        <f>IF(C185="","",C185-B185-D185)</f>
        <v/>
      </c>
      <c r="F185" s="149">
        <f>IF(ISNA(INDEX($J$6:$L$10,MATCH(WEEKDAY($A185,2),$L$6:$L$10,0),1)),0,INDEX($J$6:$L$10,MATCH(WEEKDAY($A185,2),$L$6:$L$10,0),2))</f>
        <v>0.22916666666666666</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147</v>
      </c>
      <c r="B192" s="152"/>
      <c r="C192" s="152"/>
      <c r="D192" s="152"/>
      <c r="E192" s="152" t="str">
        <f>IF(C192="","",C192-B192-D192)</f>
        <v/>
      </c>
      <c r="F192" s="152">
        <f>IF(ISNA(INDEX($J$6:$L$10,MATCH(WEEKDAY($A192,2),$L$6:$L$10,0),1)),0,INDEX($J$6:$L$10,MATCH(WEEKDAY($A192,2),$L$6:$L$10,0),2))</f>
        <v>0</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148</v>
      </c>
      <c r="B199" s="149"/>
      <c r="C199" s="149"/>
      <c r="D199" s="149"/>
      <c r="E199" s="149" t="str">
        <f>IF(C199="","",C199-B199-D199)</f>
        <v/>
      </c>
      <c r="F199" s="149">
        <f>IF(ISNA(INDEX($J$6:$L$10,MATCH(WEEKDAY($A199,2),$L$6:$L$10,0),1)),0,INDEX($J$6:$L$10,MATCH(WEEKDAY($A199,2),$L$6:$L$10,0),2))</f>
        <v>0</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149</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150</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151</v>
      </c>
      <c r="B220" s="152"/>
      <c r="C220" s="152"/>
      <c r="D220" s="152"/>
      <c r="E220" s="152" t="str">
        <f>IF(C220="","",C220-B220-D220)</f>
        <v/>
      </c>
      <c r="F220" s="152">
        <f>IF(ISNA(INDEX($J$6:$L$10,MATCH(WEEKDAY($A220,2),$L$6:$L$10,0),1)),0,INDEX($J$6:$L$10,MATCH(WEEKDAY($A220,2),$L$6:$L$10,0),2))</f>
        <v>0.33333333333333331</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152</v>
      </c>
      <c r="B227" s="149"/>
      <c r="C227" s="149"/>
      <c r="D227" s="149"/>
      <c r="E227" s="149" t="str">
        <f>IF(C227="","",C227-B227-D227)</f>
        <v/>
      </c>
      <c r="F227" s="149">
        <f>IF(ISNA(INDEX($J$6:$L$10,MATCH(WEEKDAY($A227,2),$L$6:$L$10,0),1)),0,INDEX($J$6:$L$10,MATCH(WEEKDAY($A227,2),$L$6:$L$10,0),2))</f>
        <v>0.33333333333333331</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SUM(E17:E233)</f>
        <v>0</v>
      </c>
      <c r="F234" s="38">
        <f>SUM(F17:F233)</f>
        <v>7.2499999999999982</v>
      </c>
      <c r="G234" s="74"/>
      <c r="H234" s="74"/>
      <c r="I234" s="72"/>
      <c r="J234" s="73">
        <f t="shared" ref="J234:K234" si="1">SUM(J17:J233)</f>
        <v>0</v>
      </c>
      <c r="K234" s="38">
        <f t="shared" si="1"/>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6</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153</v>
      </c>
      <c r="B17" s="152"/>
      <c r="C17" s="152"/>
      <c r="D17" s="152"/>
      <c r="E17" s="152" t="str">
        <f>IF(C17="","",C17-B17-D17)</f>
        <v/>
      </c>
      <c r="F17" s="152">
        <f>IF(ISNA(INDEX($J$6:$L$10,MATCH(WEEKDAY($A17,2),$L$6:$L$10,0),1)),0,INDEX($J$6:$L$10,MATCH(WEEKDAY($A17,2),$L$6:$L$10,0),2))</f>
        <v>0.22916666666666666</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154</v>
      </c>
      <c r="B24" s="152"/>
      <c r="C24" s="152"/>
      <c r="D24" s="152"/>
      <c r="E24" s="152" t="str">
        <f>IF(C24="","",C24-B24-D24)</f>
        <v/>
      </c>
      <c r="F24" s="152">
        <f>IF(ISNA(INDEX($J$6:$L$10,MATCH(WEEKDAY($A24,2),$L$6:$L$10,0),1)),0,INDEX($J$6:$L$10,MATCH(WEEKDAY($A24,2),$L$6:$L$10,0),2))</f>
        <v>0</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155</v>
      </c>
      <c r="B31" s="149"/>
      <c r="C31" s="149"/>
      <c r="D31" s="149"/>
      <c r="E31" s="149" t="str">
        <f>IF(C31="","",C31-B31-D31)</f>
        <v/>
      </c>
      <c r="F31" s="149">
        <f>IF(ISNA(INDEX($J$6:$L$10,MATCH(WEEKDAY($A31,2),$L$6:$L$10,0),1)),0,INDEX($J$6:$L$10,MATCH(WEEKDAY($A31,2),$L$6:$L$10,0),2))</f>
        <v>0</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156</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157</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158</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159</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160</v>
      </c>
      <c r="B66" s="152"/>
      <c r="C66" s="152"/>
      <c r="D66" s="152"/>
      <c r="E66" s="152" t="str">
        <f>IF(C66="","",C66-B66-D66)</f>
        <v/>
      </c>
      <c r="F66" s="152">
        <f>IF(ISNA(INDEX($J$6:$L$10,MATCH(WEEKDAY($A66,2),$L$6:$L$10,0),1)),0,INDEX($J$6:$L$10,MATCH(WEEKDAY($A66,2),$L$6:$L$10,0),2))</f>
        <v>0.22916666666666666</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161</v>
      </c>
      <c r="B73" s="149"/>
      <c r="C73" s="149"/>
      <c r="D73" s="149"/>
      <c r="E73" s="149" t="str">
        <f>IF(C73="","",C73-B73-D73)</f>
        <v/>
      </c>
      <c r="F73" s="149">
        <f>IF(ISNA(INDEX($J$6:$L$10,MATCH(WEEKDAY($A73,2),$L$6:$L$10,0),1)),0,INDEX($J$6:$L$10,MATCH(WEEKDAY($A73,2),$L$6:$L$10,0),2))</f>
        <v>0</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162</v>
      </c>
      <c r="B80" s="152"/>
      <c r="C80" s="152"/>
      <c r="D80" s="152"/>
      <c r="E80" s="152" t="str">
        <f>IF(C80="","",C80-B80-D80)</f>
        <v/>
      </c>
      <c r="F80" s="152">
        <f>IF(ISNA(INDEX($J$6:$L$10,MATCH(WEEKDAY($A80,2),$L$6:$L$10,0),1)),0,INDEX($J$6:$L$10,MATCH(WEEKDAY($A80,2),$L$6:$L$10,0),2))</f>
        <v>0</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163</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164</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165</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166</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167</v>
      </c>
      <c r="B115" s="149"/>
      <c r="C115" s="149"/>
      <c r="D115" s="149"/>
      <c r="E115" s="149" t="str">
        <f>IF(C115="","",C115-B115-D115)</f>
        <v/>
      </c>
      <c r="F115" s="149">
        <f>IF(ISNA(INDEX($J$6:$L$10,MATCH(WEEKDAY($A115,2),$L$6:$L$10,0),1)),0,INDEX($J$6:$L$10,MATCH(WEEKDAY($A115,2),$L$6:$L$10,0),2))</f>
        <v>0.22916666666666666</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168</v>
      </c>
      <c r="B122" s="152"/>
      <c r="C122" s="152"/>
      <c r="D122" s="152"/>
      <c r="E122" s="152" t="str">
        <f>IF(C122="","",C122-B122-D122)</f>
        <v/>
      </c>
      <c r="F122" s="152">
        <f>IF(ISNA(INDEX($J$6:$L$10,MATCH(WEEKDAY($A122,2),$L$6:$L$10,0),1)),0,INDEX($J$6:$L$10,MATCH(WEEKDAY($A122,2),$L$6:$L$10,0),2))</f>
        <v>0</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169</v>
      </c>
      <c r="B129" s="149"/>
      <c r="C129" s="149"/>
      <c r="D129" s="149"/>
      <c r="E129" s="149" t="str">
        <f>IF(C129="","",C129-B129-D129)</f>
        <v/>
      </c>
      <c r="F129" s="149">
        <f>IF(ISNA(INDEX($J$6:$L$10,MATCH(WEEKDAY($A129,2),$L$6:$L$10,0),1)),0,INDEX($J$6:$L$10,MATCH(WEEKDAY($A129,2),$L$6:$L$10,0),2))</f>
        <v>0</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170</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171</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172</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173</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174</v>
      </c>
      <c r="B164" s="152"/>
      <c r="C164" s="152"/>
      <c r="D164" s="152"/>
      <c r="E164" s="152" t="str">
        <f>IF(C164="","",C164-B164-D164)</f>
        <v/>
      </c>
      <c r="F164" s="152">
        <f>IF(ISNA(INDEX($J$6:$L$10,MATCH(WEEKDAY($A164,2),$L$6:$L$10,0),1)),0,INDEX($J$6:$L$10,MATCH(WEEKDAY($A164,2),$L$6:$L$10,0),2))</f>
        <v>0.22916666666666666</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175</v>
      </c>
      <c r="B171" s="149"/>
      <c r="C171" s="149"/>
      <c r="D171" s="149"/>
      <c r="E171" s="149" t="str">
        <f>IF(C171="","",C171-B171-D171)</f>
        <v/>
      </c>
      <c r="F171" s="149">
        <f>IF(ISNA(INDEX($J$6:$L$10,MATCH(WEEKDAY($A171,2),$L$6:$L$10,0),1)),0,INDEX($J$6:$L$10,MATCH(WEEKDAY($A171,2),$L$6:$L$10,0),2))</f>
        <v>0</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176</v>
      </c>
      <c r="B178" s="152"/>
      <c r="C178" s="152"/>
      <c r="D178" s="152"/>
      <c r="E178" s="152" t="str">
        <f>IF(C178="","",C178-B178-D178)</f>
        <v/>
      </c>
      <c r="F178" s="152">
        <f>IF(ISNA(INDEX($J$6:$L$10,MATCH(WEEKDAY($A178,2),$L$6:$L$10,0),1)),0,INDEX($J$6:$L$10,MATCH(WEEKDAY($A178,2),$L$6:$L$10,0),2))</f>
        <v>0</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177</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178</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179</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180</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181</v>
      </c>
      <c r="B213" s="149"/>
      <c r="C213" s="149"/>
      <c r="D213" s="149"/>
      <c r="E213" s="149" t="str">
        <f>IF(C213="","",C213-B213-D213)</f>
        <v/>
      </c>
      <c r="F213" s="149">
        <f>IF(ISNA(INDEX($J$6:$L$10,MATCH(WEEKDAY($A213,2),$L$6:$L$10,0),1)),0,INDEX($J$6:$L$10,MATCH(WEEKDAY($A213,2),$L$6:$L$10,0),2))</f>
        <v>0.22916666666666666</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182</v>
      </c>
      <c r="B220" s="149"/>
      <c r="C220" s="149"/>
      <c r="D220" s="149"/>
      <c r="E220" s="149" t="str">
        <f>IF(C220="","",C220-B220-D220)</f>
        <v/>
      </c>
      <c r="F220" s="149">
        <f>IF(ISNA(INDEX($J$6:$L$10,MATCH(WEEKDAY($A220,2),$L$6:$L$10,0),1)),0,INDEX($J$6:$L$10,MATCH(WEEKDAY($A220,2),$L$6:$L$10,0),2))</f>
        <v>0</v>
      </c>
      <c r="G220" s="69"/>
      <c r="H220" s="111"/>
      <c r="I220" s="68"/>
      <c r="J220" s="136"/>
      <c r="K220" s="142">
        <f>SUM(J220:J226)</f>
        <v>0</v>
      </c>
    </row>
    <row r="221" spans="1:11" x14ac:dyDescent="0.25">
      <c r="A221" s="147"/>
      <c r="B221" s="150"/>
      <c r="C221" s="150"/>
      <c r="D221" s="150"/>
      <c r="E221" s="150"/>
      <c r="F221" s="150"/>
      <c r="G221" s="60"/>
      <c r="H221" s="108"/>
      <c r="I221" s="59"/>
      <c r="J221" s="134"/>
      <c r="K221" s="143"/>
    </row>
    <row r="222" spans="1:11" x14ac:dyDescent="0.25">
      <c r="A222" s="147"/>
      <c r="B222" s="150"/>
      <c r="C222" s="150"/>
      <c r="D222" s="150"/>
      <c r="E222" s="150"/>
      <c r="F222" s="150"/>
      <c r="G222" s="60"/>
      <c r="H222" s="108"/>
      <c r="I222" s="59"/>
      <c r="J222" s="134"/>
      <c r="K222" s="143"/>
    </row>
    <row r="223" spans="1:11" x14ac:dyDescent="0.25">
      <c r="A223" s="147"/>
      <c r="B223" s="150"/>
      <c r="C223" s="150"/>
      <c r="D223" s="150"/>
      <c r="E223" s="150"/>
      <c r="F223" s="150"/>
      <c r="G223" s="60"/>
      <c r="H223" s="108"/>
      <c r="I223" s="59"/>
      <c r="J223" s="134"/>
      <c r="K223" s="143"/>
    </row>
    <row r="224" spans="1:11" x14ac:dyDescent="0.25">
      <c r="A224" s="147"/>
      <c r="B224" s="150"/>
      <c r="C224" s="150"/>
      <c r="D224" s="150"/>
      <c r="E224" s="150"/>
      <c r="F224" s="150"/>
      <c r="G224" s="60"/>
      <c r="H224" s="108"/>
      <c r="I224" s="59"/>
      <c r="J224" s="134"/>
      <c r="K224" s="143"/>
    </row>
    <row r="225" spans="1:12" x14ac:dyDescent="0.25">
      <c r="A225" s="147"/>
      <c r="B225" s="150"/>
      <c r="C225" s="150"/>
      <c r="D225" s="150"/>
      <c r="E225" s="150"/>
      <c r="F225" s="150"/>
      <c r="G225" s="60"/>
      <c r="H225" s="108"/>
      <c r="I225" s="59"/>
      <c r="J225" s="134"/>
      <c r="K225" s="143"/>
    </row>
    <row r="226" spans="1:12" x14ac:dyDescent="0.25">
      <c r="A226" s="148"/>
      <c r="B226" s="151"/>
      <c r="C226" s="151"/>
      <c r="D226" s="151"/>
      <c r="E226" s="151"/>
      <c r="F226" s="151"/>
      <c r="G226" s="63"/>
      <c r="H226" s="109"/>
      <c r="I226" s="62"/>
      <c r="J226" s="135"/>
      <c r="K226" s="144"/>
    </row>
    <row r="227" spans="1:12" x14ac:dyDescent="0.25">
      <c r="A227" s="70"/>
      <c r="B227" s="71"/>
      <c r="C227" s="71"/>
      <c r="D227" s="71"/>
      <c r="E227" s="38">
        <f>SUM(E17:E226)</f>
        <v>0</v>
      </c>
      <c r="F227" s="38">
        <f>SUM(F17:F226)</f>
        <v>6.4791666666666661</v>
      </c>
      <c r="G227" s="74"/>
      <c r="H227" s="74"/>
      <c r="I227" s="72"/>
      <c r="J227" s="73">
        <f>SUM(J17:J226)</f>
        <v>0</v>
      </c>
      <c r="K227" s="38">
        <f>SUM(K17:K226)</f>
        <v>0</v>
      </c>
    </row>
    <row r="228" spans="1:12" x14ac:dyDescent="0.25">
      <c r="A228" s="12"/>
      <c r="B228" s="75"/>
      <c r="C228" s="75"/>
      <c r="D228" s="75"/>
      <c r="E228" s="75"/>
      <c r="F228" s="75"/>
      <c r="G228" s="75"/>
      <c r="H228" s="75"/>
      <c r="I228" s="75"/>
      <c r="J228" s="75"/>
      <c r="K228" s="75"/>
    </row>
    <row r="229" spans="1:12" x14ac:dyDescent="0.25">
      <c r="A229" s="12"/>
      <c r="B229" s="75"/>
      <c r="C229" s="75"/>
      <c r="D229" s="75"/>
      <c r="E229" s="75"/>
      <c r="F229" s="75"/>
      <c r="G229" s="75"/>
      <c r="H229" s="75"/>
      <c r="I229" s="75"/>
      <c r="J229" s="75"/>
      <c r="K229" s="75"/>
    </row>
    <row r="230" spans="1:12" x14ac:dyDescent="0.25">
      <c r="A230" s="12"/>
      <c r="B230" s="75"/>
      <c r="C230" s="75"/>
      <c r="D230" s="75"/>
      <c r="E230" s="75"/>
      <c r="F230" s="145" t="s">
        <v>53</v>
      </c>
      <c r="G230" s="145"/>
      <c r="H230" s="145"/>
      <c r="I230" s="145"/>
      <c r="J230" s="145"/>
      <c r="K230" s="145"/>
      <c r="L230" s="75"/>
    </row>
    <row r="231" spans="1:12" x14ac:dyDescent="0.25">
      <c r="A231" s="12"/>
      <c r="B231" s="75"/>
      <c r="C231" s="48"/>
      <c r="D231" s="75"/>
      <c r="E231" s="75"/>
      <c r="F231" s="97" t="str">
        <f>LEFT(A8,1)</f>
        <v>1</v>
      </c>
      <c r="G231" s="41" t="str">
        <f>CONCATENATE(B8," ",C8)</f>
        <v>= Projekt: "Name"</v>
      </c>
      <c r="H231" s="41"/>
      <c r="I231" s="75"/>
      <c r="J231" s="76"/>
      <c r="K231" s="77">
        <f>SUMIF($I$17:$I$226,$F231,$J$17:$J$226)</f>
        <v>0</v>
      </c>
      <c r="L231" s="75"/>
    </row>
    <row r="232" spans="1:12" x14ac:dyDescent="0.25">
      <c r="A232" s="12"/>
      <c r="B232" s="75"/>
      <c r="C232" s="75"/>
      <c r="D232" s="75"/>
      <c r="E232" s="75"/>
      <c r="F232" s="97" t="str">
        <f>LEFT(A9,1)</f>
        <v>2</v>
      </c>
      <c r="G232" s="5" t="str">
        <f>CONCATENATE(B9," ",C9)</f>
        <v>= Projekt: "Name"</v>
      </c>
      <c r="H232" s="5"/>
      <c r="I232" s="75"/>
      <c r="J232" s="71"/>
      <c r="K232" s="78">
        <f>SUMIF($I$17:$I$226,$F232,$J$17:$J$226)</f>
        <v>0</v>
      </c>
      <c r="L232" s="75"/>
    </row>
    <row r="233" spans="1:12" x14ac:dyDescent="0.25">
      <c r="A233" s="12"/>
      <c r="B233" s="75"/>
      <c r="C233" s="75"/>
      <c r="D233" s="75"/>
      <c r="E233" s="75"/>
      <c r="F233" s="97" t="str">
        <f>LEFT(A10,1)</f>
        <v>3</v>
      </c>
      <c r="G233" s="5" t="str">
        <f>CONCATENATE(B10," ",C10)</f>
        <v>= Projekt: "Name"</v>
      </c>
      <c r="H233" s="5"/>
      <c r="I233" s="75"/>
      <c r="J233" s="71"/>
      <c r="K233" s="78">
        <f>SUMIF($I$17:$I$226,$F233,$J$17:$J$226)</f>
        <v>0</v>
      </c>
      <c r="L233" s="75"/>
    </row>
    <row r="234" spans="1:12" x14ac:dyDescent="0.25">
      <c r="A234" s="12"/>
      <c r="B234" s="75"/>
      <c r="C234" s="75"/>
      <c r="D234" s="75"/>
      <c r="E234" s="75"/>
      <c r="F234" s="97" t="str">
        <f>LEFT(A11,1)</f>
        <v>4</v>
      </c>
      <c r="G234" s="5" t="str">
        <f>CONCATENATE(B11," ",C11)</f>
        <v>= Projekt: "Name"</v>
      </c>
      <c r="H234" s="5"/>
      <c r="I234" s="75"/>
      <c r="J234" s="71"/>
      <c r="K234" s="78">
        <f>SUMIF($I$17:$I$226,$F234,$J$17:$J$226)</f>
        <v>0</v>
      </c>
      <c r="L234" s="75"/>
    </row>
    <row r="235" spans="1:12" x14ac:dyDescent="0.25">
      <c r="A235" s="12"/>
      <c r="B235" s="75"/>
      <c r="C235" s="75"/>
      <c r="D235" s="75"/>
      <c r="E235" s="75"/>
      <c r="F235" s="98" t="str">
        <f>LEFT(A12,1)</f>
        <v>5</v>
      </c>
      <c r="G235" s="79" t="str">
        <f>B12</f>
        <v>= andere Tätigkeit 
(nicht Projekt zuordenbar)</v>
      </c>
      <c r="H235" s="79"/>
      <c r="I235" s="79"/>
      <c r="J235" s="80"/>
      <c r="K235" s="81">
        <f>SUMIF($I$17:$I$226,$F235,$J$17:$J$226)</f>
        <v>0</v>
      </c>
      <c r="L235" s="75"/>
    </row>
    <row r="236" spans="1:12" x14ac:dyDescent="0.25">
      <c r="A236" s="12"/>
      <c r="B236" s="75"/>
      <c r="C236" s="75"/>
      <c r="D236" s="75"/>
      <c r="E236" s="75"/>
      <c r="F236" s="71"/>
      <c r="G236" s="71"/>
      <c r="H236" s="71"/>
      <c r="I236" s="71"/>
      <c r="J236" s="71"/>
      <c r="K236" s="82">
        <f>SUM(K231:K235)</f>
        <v>0</v>
      </c>
      <c r="L236" s="75"/>
    </row>
    <row r="237" spans="1:12" x14ac:dyDescent="0.25">
      <c r="A237" s="12"/>
      <c r="B237" s="75"/>
      <c r="C237" s="75"/>
      <c r="D237" s="75"/>
      <c r="E237" s="75"/>
      <c r="F237" s="75"/>
      <c r="G237" s="75"/>
      <c r="H237" s="75"/>
      <c r="I237" s="75"/>
      <c r="J237" s="75"/>
      <c r="K237" s="75"/>
      <c r="L237" s="75"/>
    </row>
    <row r="238" spans="1:12" x14ac:dyDescent="0.25">
      <c r="A238" s="12"/>
      <c r="B238" s="75"/>
      <c r="C238" s="75"/>
      <c r="D238" s="75"/>
      <c r="E238" s="75"/>
      <c r="F238" s="75"/>
      <c r="G238" s="75"/>
      <c r="H238" s="75"/>
      <c r="I238" s="75"/>
      <c r="J238" s="75"/>
      <c r="K238" s="75"/>
      <c r="L238" s="75"/>
    </row>
    <row r="239" spans="1:12" x14ac:dyDescent="0.25">
      <c r="A239" s="12"/>
      <c r="B239" s="75"/>
      <c r="C239" s="75"/>
      <c r="D239" s="75"/>
      <c r="E239" s="75"/>
      <c r="F239" s="75"/>
      <c r="G239" s="75"/>
      <c r="H239" s="75"/>
      <c r="I239" s="75"/>
      <c r="J239" s="75"/>
      <c r="K239" s="75"/>
      <c r="L239" s="75"/>
    </row>
    <row r="240" spans="1:12" x14ac:dyDescent="0.25">
      <c r="A240" s="12"/>
      <c r="B240" s="75"/>
      <c r="C240" s="75"/>
      <c r="D240" s="75"/>
      <c r="E240" s="75"/>
      <c r="F240" s="75"/>
      <c r="G240" s="75"/>
      <c r="H240" s="75"/>
      <c r="I240" s="75"/>
      <c r="J240" s="75"/>
      <c r="K240" s="75"/>
      <c r="L240" s="75"/>
    </row>
    <row r="241" spans="1:12" x14ac:dyDescent="0.25">
      <c r="A241" s="12"/>
      <c r="B241" s="75"/>
      <c r="C241" s="75"/>
      <c r="D241" s="75"/>
      <c r="E241" s="75"/>
      <c r="F241" s="75"/>
      <c r="G241" s="75"/>
      <c r="H241" s="75"/>
      <c r="I241" s="75"/>
      <c r="J241" s="75"/>
      <c r="K241" s="75"/>
      <c r="L241" s="75"/>
    </row>
    <row r="242" spans="1:12" x14ac:dyDescent="0.25">
      <c r="A242" s="12"/>
      <c r="B242" s="75"/>
      <c r="C242" s="75"/>
      <c r="D242" s="75"/>
      <c r="E242" s="75"/>
      <c r="F242" s="75"/>
      <c r="G242" s="75"/>
      <c r="H242" s="75"/>
      <c r="I242" s="75"/>
      <c r="J242" s="75"/>
      <c r="K242" s="75"/>
      <c r="L242" s="75"/>
    </row>
    <row r="243" spans="1:12" x14ac:dyDescent="0.25">
      <c r="A243" s="12"/>
      <c r="B243" s="75"/>
      <c r="C243" s="75"/>
      <c r="D243" s="75"/>
      <c r="E243" s="75"/>
      <c r="F243" s="75"/>
      <c r="G243" s="75"/>
      <c r="H243" s="75"/>
      <c r="I243" s="75"/>
      <c r="J243" s="75"/>
      <c r="K243" s="75"/>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H248" s="75"/>
      <c r="I248" s="75"/>
      <c r="J248" s="75"/>
      <c r="K248" s="75"/>
      <c r="L248" s="75"/>
    </row>
    <row r="249" spans="1:12" x14ac:dyDescent="0.25">
      <c r="A249" s="12"/>
      <c r="B249" s="75"/>
      <c r="C249" s="75"/>
      <c r="D249" s="75"/>
      <c r="E249" s="75"/>
      <c r="F249" s="71"/>
      <c r="H249" s="75"/>
      <c r="I249" s="75"/>
      <c r="J249" s="75"/>
      <c r="K249" s="75"/>
    </row>
    <row r="250" spans="1:12" x14ac:dyDescent="0.25">
      <c r="A250" s="83" t="s">
        <v>47</v>
      </c>
      <c r="B250" s="84"/>
      <c r="C250" s="84"/>
      <c r="D250" s="84"/>
      <c r="E250" s="84"/>
      <c r="F250" s="71"/>
      <c r="H250" s="84"/>
      <c r="I250" s="84"/>
      <c r="J250" s="84"/>
      <c r="K250" s="99" t="s">
        <v>48</v>
      </c>
    </row>
    <row r="251" spans="1:12" x14ac:dyDescent="0.25">
      <c r="A251" s="40"/>
      <c r="B251" s="40"/>
      <c r="C251" s="40"/>
      <c r="D251" s="40"/>
      <c r="E251" s="40"/>
      <c r="F251" s="40"/>
      <c r="H251" s="40"/>
      <c r="I251" s="40"/>
      <c r="J251" s="40"/>
      <c r="K251" s="97" t="s">
        <v>49</v>
      </c>
    </row>
  </sheetData>
  <mergeCells count="214">
    <mergeCell ref="F230:K230"/>
    <mergeCell ref="K220:K226"/>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7</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183</v>
      </c>
      <c r="B17" s="152"/>
      <c r="C17" s="152"/>
      <c r="D17" s="152"/>
      <c r="E17" s="152" t="str">
        <f>IF(C17="","",C17-B17-D17)</f>
        <v/>
      </c>
      <c r="F17" s="152">
        <f>IF(ISNA(INDEX($J$6:$L$10,MATCH(WEEKDAY($A17,2),$L$6:$L$10,0),1)),0,INDEX($J$6:$L$10,MATCH(WEEKDAY($A17,2),$L$6:$L$10,0),2))</f>
        <v>0</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184</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185</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186</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187</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188</v>
      </c>
      <c r="B52" s="152"/>
      <c r="C52" s="152"/>
      <c r="D52" s="152"/>
      <c r="E52" s="152" t="str">
        <f>IF(C52="","",C52-B52-D52)</f>
        <v/>
      </c>
      <c r="F52" s="152">
        <f>IF(ISNA(INDEX($J$6:$L$10,MATCH(WEEKDAY($A52,2),$L$6:$L$10,0),1)),0,INDEX($J$6:$L$10,MATCH(WEEKDAY($A52,2),$L$6:$L$10,0),2))</f>
        <v>0.22916666666666666</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189</v>
      </c>
      <c r="B59" s="149"/>
      <c r="C59" s="149"/>
      <c r="D59" s="149"/>
      <c r="E59" s="149" t="str">
        <f>IF(C59="","",C59-B59-D59)</f>
        <v/>
      </c>
      <c r="F59" s="149">
        <f>IF(ISNA(INDEX($J$6:$L$10,MATCH(WEEKDAY($A59,2),$L$6:$L$10,0),1)),0,INDEX($J$6:$L$10,MATCH(WEEKDAY($A59,2),$L$6:$L$10,0),2))</f>
        <v>0</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190</v>
      </c>
      <c r="B66" s="152"/>
      <c r="C66" s="152"/>
      <c r="D66" s="152"/>
      <c r="E66" s="152" t="str">
        <f>IF(C66="","",C66-B66-D66)</f>
        <v/>
      </c>
      <c r="F66" s="152">
        <f>IF(ISNA(INDEX($J$6:$L$10,MATCH(WEEKDAY($A66,2),$L$6:$L$10,0),1)),0,INDEX($J$6:$L$10,MATCH(WEEKDAY($A66,2),$L$6:$L$10,0),2))</f>
        <v>0</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191</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192</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193</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194</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195</v>
      </c>
      <c r="B101" s="149"/>
      <c r="C101" s="149"/>
      <c r="D101" s="149"/>
      <c r="E101" s="149" t="str">
        <f>IF(C101="","",C101-B101-D101)</f>
        <v/>
      </c>
      <c r="F101" s="149">
        <f>IF(ISNA(INDEX($J$6:$L$10,MATCH(WEEKDAY($A101,2),$L$6:$L$10,0),1)),0,INDEX($J$6:$L$10,MATCH(WEEKDAY($A101,2),$L$6:$L$10,0),2))</f>
        <v>0.22916666666666666</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196</v>
      </c>
      <c r="B108" s="152"/>
      <c r="C108" s="152"/>
      <c r="D108" s="152"/>
      <c r="E108" s="152" t="str">
        <f>IF(C108="","",C108-B108-D108)</f>
        <v/>
      </c>
      <c r="F108" s="152">
        <f>IF(ISNA(INDEX($J$6:$L$10,MATCH(WEEKDAY($A108,2),$L$6:$L$10,0),1)),0,INDEX($J$6:$L$10,MATCH(WEEKDAY($A108,2),$L$6:$L$10,0),2))</f>
        <v>0</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197</v>
      </c>
      <c r="B115" s="149"/>
      <c r="C115" s="149"/>
      <c r="D115" s="149"/>
      <c r="E115" s="149" t="str">
        <f>IF(C115="","",C115-B115-D115)</f>
        <v/>
      </c>
      <c r="F115" s="149">
        <f>IF(ISNA(INDEX($J$6:$L$10,MATCH(WEEKDAY($A115,2),$L$6:$L$10,0),1)),0,INDEX($J$6:$L$10,MATCH(WEEKDAY($A115,2),$L$6:$L$10,0),2))</f>
        <v>0</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198</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199</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200</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201</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202</v>
      </c>
      <c r="B150" s="152"/>
      <c r="C150" s="152"/>
      <c r="D150" s="152"/>
      <c r="E150" s="152" t="str">
        <f>IF(C150="","",C150-B150-D150)</f>
        <v/>
      </c>
      <c r="F150" s="152">
        <f>IF(ISNA(INDEX($J$6:$L$10,MATCH(WEEKDAY($A150,2),$L$6:$L$10,0),1)),0,INDEX($J$6:$L$10,MATCH(WEEKDAY($A150,2),$L$6:$L$10,0),2))</f>
        <v>0.22916666666666666</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203</v>
      </c>
      <c r="B157" s="149"/>
      <c r="C157" s="149"/>
      <c r="D157" s="149"/>
      <c r="E157" s="149" t="str">
        <f>IF(C157="","",C157-B157-D157)</f>
        <v/>
      </c>
      <c r="F157" s="149">
        <f>IF(ISNA(INDEX($J$6:$L$10,MATCH(WEEKDAY($A157,2),$L$6:$L$10,0),1)),0,INDEX($J$6:$L$10,MATCH(WEEKDAY($A157,2),$L$6:$L$10,0),2))</f>
        <v>0</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204</v>
      </c>
      <c r="B164" s="152"/>
      <c r="C164" s="152"/>
      <c r="D164" s="152"/>
      <c r="E164" s="152" t="str">
        <f>IF(C164="","",C164-B164-D164)</f>
        <v/>
      </c>
      <c r="F164" s="152">
        <f>IF(ISNA(INDEX($J$6:$L$10,MATCH(WEEKDAY($A164,2),$L$6:$L$10,0),1)),0,INDEX($J$6:$L$10,MATCH(WEEKDAY($A164,2),$L$6:$L$10,0),2))</f>
        <v>0</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205</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206</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207</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208</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209</v>
      </c>
      <c r="B199" s="149"/>
      <c r="C199" s="149"/>
      <c r="D199" s="149"/>
      <c r="E199" s="149" t="str">
        <f>IF(C199="","",C199-B199-D199)</f>
        <v/>
      </c>
      <c r="F199" s="149">
        <f>IF(ISNA(INDEX($J$6:$L$10,MATCH(WEEKDAY($A199,2),$L$6:$L$10,0),1)),0,INDEX($J$6:$L$10,MATCH(WEEKDAY($A199,2),$L$6:$L$10,0),2))</f>
        <v>0.22916666666666666</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210</v>
      </c>
      <c r="B206" s="152"/>
      <c r="C206" s="152"/>
      <c r="D206" s="152"/>
      <c r="E206" s="152" t="str">
        <f>IF(C206="","",C206-B206-D206)</f>
        <v/>
      </c>
      <c r="F206" s="152">
        <f>IF(ISNA(INDEX($J$6:$L$10,MATCH(WEEKDAY($A206,2),$L$6:$L$10,0),1)),0,INDEX($J$6:$L$10,MATCH(WEEKDAY($A206,2),$L$6:$L$10,0),2))</f>
        <v>0</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211</v>
      </c>
      <c r="B213" s="149"/>
      <c r="C213" s="149"/>
      <c r="D213" s="149"/>
      <c r="E213" s="149" t="str">
        <f>IF(C213="","",C213-B213-D213)</f>
        <v/>
      </c>
      <c r="F213" s="149">
        <f>IF(ISNA(INDEX($J$6:$L$10,MATCH(WEEKDAY($A213,2),$L$6:$L$10,0),1)),0,INDEX($J$6:$L$10,MATCH(WEEKDAY($A213,2),$L$6:$L$10,0),2))</f>
        <v>0</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212</v>
      </c>
      <c r="B220" s="152"/>
      <c r="C220" s="152"/>
      <c r="D220" s="152"/>
      <c r="E220" s="152" t="str">
        <f>IF(C220="","",C220-B220-D220)</f>
        <v/>
      </c>
      <c r="F220" s="152">
        <f>IF(ISNA(INDEX($J$6:$L$10,MATCH(WEEKDAY($A220,2),$L$6:$L$10,0),1)),0,INDEX($J$6:$L$10,MATCH(WEEKDAY($A220,2),$L$6:$L$10,0),2))</f>
        <v>0.33333333333333331</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213</v>
      </c>
      <c r="B227" s="149"/>
      <c r="C227" s="149"/>
      <c r="D227" s="149"/>
      <c r="E227" s="149" t="str">
        <f>IF(C227="","",C227-B227-D227)</f>
        <v/>
      </c>
      <c r="F227" s="149">
        <f>IF(ISNA(INDEX($J$6:$L$10,MATCH(WEEKDAY($A227,2),$L$6:$L$10,0),1)),0,INDEX($J$6:$L$10,MATCH(WEEKDAY($A227,2),$L$6:$L$10,0),2))</f>
        <v>0.33333333333333331</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 t="shared" ref="E234:F234" si="1">SUM(E17:E233)</f>
        <v>0</v>
      </c>
      <c r="F234" s="38">
        <f t="shared" si="1"/>
        <v>6.9166666666666652</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8</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214</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215</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216</v>
      </c>
      <c r="B31" s="149"/>
      <c r="C31" s="149"/>
      <c r="D31" s="149"/>
      <c r="E31" s="149" t="str">
        <f>IF(C31="","",C31-B31-D31)</f>
        <v/>
      </c>
      <c r="F31" s="149">
        <f>IF(ISNA(INDEX($J$6:$L$10,MATCH(WEEKDAY($A31,2),$L$6:$L$10,0),1)),0,INDEX($J$6:$L$10,MATCH(WEEKDAY($A31,2),$L$6:$L$10,0),2))</f>
        <v>0.22916666666666666</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217</v>
      </c>
      <c r="B38" s="152"/>
      <c r="C38" s="152"/>
      <c r="D38" s="152"/>
      <c r="E38" s="152" t="str">
        <f>IF(C38="","",C38-B38-D38)</f>
        <v/>
      </c>
      <c r="F38" s="152">
        <f>IF(ISNA(INDEX($J$6:$L$10,MATCH(WEEKDAY($A38,2),$L$6:$L$10,0),1)),0,INDEX($J$6:$L$10,MATCH(WEEKDAY($A38,2),$L$6:$L$10,0),2))</f>
        <v>0</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218</v>
      </c>
      <c r="B45" s="149"/>
      <c r="C45" s="149"/>
      <c r="D45" s="149"/>
      <c r="E45" s="149" t="str">
        <f>IF(C45="","",C45-B45-D45)</f>
        <v/>
      </c>
      <c r="F45" s="149">
        <f>IF(ISNA(INDEX($J$6:$L$10,MATCH(WEEKDAY($A45,2),$L$6:$L$10,0),1)),0,INDEX($J$6:$L$10,MATCH(WEEKDAY($A45,2),$L$6:$L$10,0),2))</f>
        <v>0</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219</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220</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221</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222</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223</v>
      </c>
      <c r="B80" s="152"/>
      <c r="C80" s="152"/>
      <c r="D80" s="152"/>
      <c r="E80" s="152" t="str">
        <f>IF(C80="","",C80-B80-D80)</f>
        <v/>
      </c>
      <c r="F80" s="152">
        <f>IF(ISNA(INDEX($J$6:$L$10,MATCH(WEEKDAY($A80,2),$L$6:$L$10,0),1)),0,INDEX($J$6:$L$10,MATCH(WEEKDAY($A80,2),$L$6:$L$10,0),2))</f>
        <v>0.22916666666666666</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224</v>
      </c>
      <c r="B87" s="149"/>
      <c r="C87" s="149"/>
      <c r="D87" s="149"/>
      <c r="E87" s="149" t="str">
        <f>IF(C87="","",C87-B87-D87)</f>
        <v/>
      </c>
      <c r="F87" s="149">
        <f>IF(ISNA(INDEX($J$6:$L$10,MATCH(WEEKDAY($A87,2),$L$6:$L$10,0),1)),0,INDEX($J$6:$L$10,MATCH(WEEKDAY($A87,2),$L$6:$L$10,0),2))</f>
        <v>0</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225</v>
      </c>
      <c r="B94" s="152"/>
      <c r="C94" s="152"/>
      <c r="D94" s="152"/>
      <c r="E94" s="152" t="str">
        <f>IF(C94="","",C94-B94-D94)</f>
        <v/>
      </c>
      <c r="F94" s="152">
        <f>IF(ISNA(INDEX($J$6:$L$10,MATCH(WEEKDAY($A94,2),$L$6:$L$10,0),1)),0,INDEX($J$6:$L$10,MATCH(WEEKDAY($A94,2),$L$6:$L$10,0),2))</f>
        <v>0</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226</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227</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228</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229</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230</v>
      </c>
      <c r="B129" s="149"/>
      <c r="C129" s="149"/>
      <c r="D129" s="149"/>
      <c r="E129" s="149" t="str">
        <f>IF(C129="","",C129-B129-D129)</f>
        <v/>
      </c>
      <c r="F129" s="149">
        <f>IF(ISNA(INDEX($J$6:$L$10,MATCH(WEEKDAY($A129,2),$L$6:$L$10,0),1)),0,INDEX($J$6:$L$10,MATCH(WEEKDAY($A129,2),$L$6:$L$10,0),2))</f>
        <v>0.22916666666666666</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231</v>
      </c>
      <c r="B136" s="152"/>
      <c r="C136" s="152"/>
      <c r="D136" s="152"/>
      <c r="E136" s="152" t="str">
        <f>IF(C136="","",C136-B136-D136)</f>
        <v/>
      </c>
      <c r="F136" s="152">
        <f>IF(ISNA(INDEX($J$6:$L$10,MATCH(WEEKDAY($A136,2),$L$6:$L$10,0),1)),0,INDEX($J$6:$L$10,MATCH(WEEKDAY($A136,2),$L$6:$L$10,0),2))</f>
        <v>0</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232</v>
      </c>
      <c r="B143" s="149"/>
      <c r="C143" s="149"/>
      <c r="D143" s="149"/>
      <c r="E143" s="149" t="str">
        <f>IF(C143="","",C143-B143-D143)</f>
        <v/>
      </c>
      <c r="F143" s="149">
        <f>IF(ISNA(INDEX($J$6:$L$10,MATCH(WEEKDAY($A143,2),$L$6:$L$10,0),1)),0,INDEX($J$6:$L$10,MATCH(WEEKDAY($A143,2),$L$6:$L$10,0),2))</f>
        <v>0</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233</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234</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235</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236</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237</v>
      </c>
      <c r="B178" s="152"/>
      <c r="C178" s="152"/>
      <c r="D178" s="152"/>
      <c r="E178" s="152" t="str">
        <f>IF(C178="","",C178-B178-D178)</f>
        <v/>
      </c>
      <c r="F178" s="152">
        <f>IF(ISNA(INDEX($J$6:$L$10,MATCH(WEEKDAY($A178,2),$L$6:$L$10,0),1)),0,INDEX($J$6:$L$10,MATCH(WEEKDAY($A178,2),$L$6:$L$10,0),2))</f>
        <v>0.22916666666666666</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238</v>
      </c>
      <c r="B185" s="149"/>
      <c r="C185" s="149"/>
      <c r="D185" s="149"/>
      <c r="E185" s="149" t="str">
        <f>IF(C185="","",C185-B185-D185)</f>
        <v/>
      </c>
      <c r="F185" s="149">
        <f>IF(ISNA(INDEX($J$6:$L$10,MATCH(WEEKDAY($A185,2),$L$6:$L$10,0),1)),0,INDEX($J$6:$L$10,MATCH(WEEKDAY($A185,2),$L$6:$L$10,0),2))</f>
        <v>0</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239</v>
      </c>
      <c r="B192" s="152"/>
      <c r="C192" s="152"/>
      <c r="D192" s="152"/>
      <c r="E192" s="152" t="str">
        <f>IF(C192="","",C192-B192-D192)</f>
        <v/>
      </c>
      <c r="F192" s="152">
        <f>IF(ISNA(INDEX($J$6:$L$10,MATCH(WEEKDAY($A192,2),$L$6:$L$10,0),1)),0,INDEX($J$6:$L$10,MATCH(WEEKDAY($A192,2),$L$6:$L$10,0),2))</f>
        <v>0</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240</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241</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242</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243</v>
      </c>
      <c r="B220" s="152"/>
      <c r="C220" s="152"/>
      <c r="D220" s="152"/>
      <c r="E220" s="152" t="str">
        <f>IF(C220="","",C220-B220-D220)</f>
        <v/>
      </c>
      <c r="F220" s="152">
        <f>IF(ISNA(INDEX($J$6:$L$10,MATCH(WEEKDAY($A220,2),$L$6:$L$10,0),1)),0,INDEX($J$6:$L$10,MATCH(WEEKDAY($A220,2),$L$6:$L$10,0),2))</f>
        <v>0.33333333333333331</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244</v>
      </c>
      <c r="B227" s="149"/>
      <c r="C227" s="149"/>
      <c r="D227" s="149"/>
      <c r="E227" s="149" t="str">
        <f>IF(C227="","",C227-B227-D227)</f>
        <v/>
      </c>
      <c r="F227" s="149">
        <f>IF(ISNA(INDEX($J$6:$L$10,MATCH(WEEKDAY($A227,2),$L$6:$L$10,0),1)),0,INDEX($J$6:$L$10,MATCH(WEEKDAY($A227,2),$L$6:$L$10,0),2))</f>
        <v>0.22916666666666666</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 t="shared" ref="E234:F234" si="1">SUM(E17:E233)</f>
        <v>0</v>
      </c>
      <c r="F234" s="38">
        <f t="shared" si="1"/>
        <v>7.1458333333333321</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9</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245</v>
      </c>
      <c r="B17" s="152"/>
      <c r="C17" s="152"/>
      <c r="D17" s="152"/>
      <c r="E17" s="152" t="str">
        <f>IF(C17="","",C17-B17-D17)</f>
        <v/>
      </c>
      <c r="F17" s="152">
        <f>IF(ISNA(INDEX($J$6:$L$10,MATCH(WEEKDAY($A17,2),$L$6:$L$10,0),1)),0,INDEX($J$6:$L$10,MATCH(WEEKDAY($A17,2),$L$6:$L$10,0),2))</f>
        <v>0</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246</v>
      </c>
      <c r="B24" s="152"/>
      <c r="C24" s="152"/>
      <c r="D24" s="152"/>
      <c r="E24" s="152" t="str">
        <f>IF(C24="","",C24-B24-D24)</f>
        <v/>
      </c>
      <c r="F24" s="152">
        <f>IF(ISNA(INDEX($J$6:$L$10,MATCH(WEEKDAY($A24,2),$L$6:$L$10,0),1)),0,INDEX($J$6:$L$10,MATCH(WEEKDAY($A24,2),$L$6:$L$10,0),2))</f>
        <v>0</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247</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248</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249</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250</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251</v>
      </c>
      <c r="B59" s="149"/>
      <c r="C59" s="149"/>
      <c r="D59" s="149"/>
      <c r="E59" s="149" t="str">
        <f>IF(C59="","",C59-B59-D59)</f>
        <v/>
      </c>
      <c r="F59" s="149">
        <f>IF(ISNA(INDEX($J$6:$L$10,MATCH(WEEKDAY($A59,2),$L$6:$L$10,0),1)),0,INDEX($J$6:$L$10,MATCH(WEEKDAY($A59,2),$L$6:$L$10,0),2))</f>
        <v>0.22916666666666666</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252</v>
      </c>
      <c r="B66" s="152"/>
      <c r="C66" s="152"/>
      <c r="D66" s="152"/>
      <c r="E66" s="152" t="str">
        <f>IF(C66="","",C66-B66-D66)</f>
        <v/>
      </c>
      <c r="F66" s="152">
        <f>IF(ISNA(INDEX($J$6:$L$10,MATCH(WEEKDAY($A66,2),$L$6:$L$10,0),1)),0,INDEX($J$6:$L$10,MATCH(WEEKDAY($A66,2),$L$6:$L$10,0),2))</f>
        <v>0</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253</v>
      </c>
      <c r="B73" s="149"/>
      <c r="C73" s="149"/>
      <c r="D73" s="149"/>
      <c r="E73" s="149" t="str">
        <f>IF(C73="","",C73-B73-D73)</f>
        <v/>
      </c>
      <c r="F73" s="149">
        <f>IF(ISNA(INDEX($J$6:$L$10,MATCH(WEEKDAY($A73,2),$L$6:$L$10,0),1)),0,INDEX($J$6:$L$10,MATCH(WEEKDAY($A73,2),$L$6:$L$10,0),2))</f>
        <v>0</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254</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255</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256</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257</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258</v>
      </c>
      <c r="B108" s="152"/>
      <c r="C108" s="152"/>
      <c r="D108" s="152"/>
      <c r="E108" s="152" t="str">
        <f>IF(C108="","",C108-B108-D108)</f>
        <v/>
      </c>
      <c r="F108" s="152">
        <f>IF(ISNA(INDEX($J$6:$L$10,MATCH(WEEKDAY($A108,2),$L$6:$L$10,0),1)),0,INDEX($J$6:$L$10,MATCH(WEEKDAY($A108,2),$L$6:$L$10,0),2))</f>
        <v>0.22916666666666666</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259</v>
      </c>
      <c r="B115" s="149"/>
      <c r="C115" s="149"/>
      <c r="D115" s="149"/>
      <c r="E115" s="149" t="str">
        <f>IF(C115="","",C115-B115-D115)</f>
        <v/>
      </c>
      <c r="F115" s="149">
        <f>IF(ISNA(INDEX($J$6:$L$10,MATCH(WEEKDAY($A115,2),$L$6:$L$10,0),1)),0,INDEX($J$6:$L$10,MATCH(WEEKDAY($A115,2),$L$6:$L$10,0),2))</f>
        <v>0</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260</v>
      </c>
      <c r="B122" s="152"/>
      <c r="C122" s="152"/>
      <c r="D122" s="152"/>
      <c r="E122" s="152" t="str">
        <f>IF(C122="","",C122-B122-D122)</f>
        <v/>
      </c>
      <c r="F122" s="152">
        <f>IF(ISNA(INDEX($J$6:$L$10,MATCH(WEEKDAY($A122,2),$L$6:$L$10,0),1)),0,INDEX($J$6:$L$10,MATCH(WEEKDAY($A122,2),$L$6:$L$10,0),2))</f>
        <v>0</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261</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262</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263</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264</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265</v>
      </c>
      <c r="B157" s="149"/>
      <c r="C157" s="149"/>
      <c r="D157" s="149"/>
      <c r="E157" s="149" t="str">
        <f>IF(C157="","",C157-B157-D157)</f>
        <v/>
      </c>
      <c r="F157" s="149">
        <f>IF(ISNA(INDEX($J$6:$L$10,MATCH(WEEKDAY($A157,2),$L$6:$L$10,0),1)),0,INDEX($J$6:$L$10,MATCH(WEEKDAY($A157,2),$L$6:$L$10,0),2))</f>
        <v>0.22916666666666666</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266</v>
      </c>
      <c r="B164" s="152"/>
      <c r="C164" s="152"/>
      <c r="D164" s="152"/>
      <c r="E164" s="152" t="str">
        <f>IF(C164="","",C164-B164-D164)</f>
        <v/>
      </c>
      <c r="F164" s="152">
        <f>IF(ISNA(INDEX($J$6:$L$10,MATCH(WEEKDAY($A164,2),$L$6:$L$10,0),1)),0,INDEX($J$6:$L$10,MATCH(WEEKDAY($A164,2),$L$6:$L$10,0),2))</f>
        <v>0</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267</v>
      </c>
      <c r="B171" s="149"/>
      <c r="C171" s="149"/>
      <c r="D171" s="149"/>
      <c r="E171" s="149" t="str">
        <f>IF(C171="","",C171-B171-D171)</f>
        <v/>
      </c>
      <c r="F171" s="149">
        <f>IF(ISNA(INDEX($J$6:$L$10,MATCH(WEEKDAY($A171,2),$L$6:$L$10,0),1)),0,INDEX($J$6:$L$10,MATCH(WEEKDAY($A171,2),$L$6:$L$10,0),2))</f>
        <v>0</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268</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269</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270</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271</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272</v>
      </c>
      <c r="B206" s="152"/>
      <c r="C206" s="152"/>
      <c r="D206" s="152"/>
      <c r="E206" s="152" t="str">
        <f>IF(C206="","",C206-B206-D206)</f>
        <v/>
      </c>
      <c r="F206" s="152">
        <f>IF(ISNA(INDEX($J$6:$L$10,MATCH(WEEKDAY($A206,2),$L$6:$L$10,0),1)),0,INDEX($J$6:$L$10,MATCH(WEEKDAY($A206,2),$L$6:$L$10,0),2))</f>
        <v>0.22916666666666666</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273</v>
      </c>
      <c r="B213" s="149"/>
      <c r="C213" s="149"/>
      <c r="D213" s="149"/>
      <c r="E213" s="149" t="str">
        <f>IF(C213="","",C213-B213-D213)</f>
        <v/>
      </c>
      <c r="F213" s="149">
        <f>IF(ISNA(INDEX($J$6:$L$10,MATCH(WEEKDAY($A213,2),$L$6:$L$10,0),1)),0,INDEX($J$6:$L$10,MATCH(WEEKDAY($A213,2),$L$6:$L$10,0),2))</f>
        <v>0</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274</v>
      </c>
      <c r="B220" s="149"/>
      <c r="C220" s="149"/>
      <c r="D220" s="149"/>
      <c r="E220" s="149" t="str">
        <f>IF(C220="","",C220-B220-D220)</f>
        <v/>
      </c>
      <c r="F220" s="149">
        <f>IF(ISNA(INDEX($J$6:$L$10,MATCH(WEEKDAY($A220,2),$L$6:$L$10,0),1)),0,INDEX($J$6:$L$10,MATCH(WEEKDAY($A220,2),$L$6:$L$10,0),2))</f>
        <v>0</v>
      </c>
      <c r="G220" s="69"/>
      <c r="H220" s="111"/>
      <c r="I220" s="68"/>
      <c r="J220" s="136"/>
      <c r="K220" s="142">
        <f>SUM(J220:J226)</f>
        <v>0</v>
      </c>
    </row>
    <row r="221" spans="1:11" x14ac:dyDescent="0.25">
      <c r="A221" s="147"/>
      <c r="B221" s="150"/>
      <c r="C221" s="150"/>
      <c r="D221" s="150"/>
      <c r="E221" s="150"/>
      <c r="F221" s="150"/>
      <c r="G221" s="60"/>
      <c r="H221" s="108"/>
      <c r="I221" s="59"/>
      <c r="J221" s="134"/>
      <c r="K221" s="143"/>
    </row>
    <row r="222" spans="1:11" x14ac:dyDescent="0.25">
      <c r="A222" s="147"/>
      <c r="B222" s="150"/>
      <c r="C222" s="150"/>
      <c r="D222" s="150"/>
      <c r="E222" s="150"/>
      <c r="F222" s="150"/>
      <c r="G222" s="60"/>
      <c r="H222" s="108"/>
      <c r="I222" s="59"/>
      <c r="J222" s="134"/>
      <c r="K222" s="143"/>
    </row>
    <row r="223" spans="1:11" x14ac:dyDescent="0.25">
      <c r="A223" s="147"/>
      <c r="B223" s="150"/>
      <c r="C223" s="150"/>
      <c r="D223" s="150"/>
      <c r="E223" s="150"/>
      <c r="F223" s="150"/>
      <c r="G223" s="60"/>
      <c r="H223" s="108"/>
      <c r="I223" s="59"/>
      <c r="J223" s="134"/>
      <c r="K223" s="143"/>
    </row>
    <row r="224" spans="1:11" x14ac:dyDescent="0.25">
      <c r="A224" s="147"/>
      <c r="B224" s="150"/>
      <c r="C224" s="150"/>
      <c r="D224" s="150"/>
      <c r="E224" s="150"/>
      <c r="F224" s="150"/>
      <c r="G224" s="60"/>
      <c r="H224" s="108"/>
      <c r="I224" s="59"/>
      <c r="J224" s="134"/>
      <c r="K224" s="143"/>
    </row>
    <row r="225" spans="1:12" x14ac:dyDescent="0.25">
      <c r="A225" s="147"/>
      <c r="B225" s="150"/>
      <c r="C225" s="150"/>
      <c r="D225" s="150"/>
      <c r="E225" s="150"/>
      <c r="F225" s="150"/>
      <c r="G225" s="60"/>
      <c r="H225" s="108"/>
      <c r="I225" s="59"/>
      <c r="J225" s="134"/>
      <c r="K225" s="143"/>
    </row>
    <row r="226" spans="1:12" x14ac:dyDescent="0.25">
      <c r="A226" s="148"/>
      <c r="B226" s="151"/>
      <c r="C226" s="151"/>
      <c r="D226" s="151"/>
      <c r="E226" s="151"/>
      <c r="F226" s="151"/>
      <c r="G226" s="63"/>
      <c r="H226" s="109"/>
      <c r="I226" s="62"/>
      <c r="J226" s="135"/>
      <c r="K226" s="144"/>
    </row>
    <row r="227" spans="1:12" x14ac:dyDescent="0.25">
      <c r="A227" s="70"/>
      <c r="B227" s="71"/>
      <c r="C227" s="71"/>
      <c r="D227" s="71"/>
      <c r="E227" s="38">
        <f>SUM(E17:E226)</f>
        <v>0</v>
      </c>
      <c r="F227" s="38">
        <f>SUM(F17:F226)</f>
        <v>6.2499999999999991</v>
      </c>
      <c r="G227" s="74"/>
      <c r="H227" s="74"/>
      <c r="I227" s="72"/>
      <c r="J227" s="73">
        <f>SUM(J17:J226)</f>
        <v>0</v>
      </c>
      <c r="K227" s="38">
        <f>SUM(K17:K226)</f>
        <v>0</v>
      </c>
    </row>
    <row r="228" spans="1:12" x14ac:dyDescent="0.25">
      <c r="A228" s="12"/>
      <c r="B228" s="75"/>
      <c r="C228" s="75"/>
      <c r="D228" s="75"/>
      <c r="E228" s="75"/>
      <c r="F228" s="75"/>
      <c r="G228" s="75"/>
      <c r="H228" s="75"/>
      <c r="I228" s="75"/>
      <c r="J228" s="75"/>
      <c r="K228" s="75"/>
    </row>
    <row r="229" spans="1:12" x14ac:dyDescent="0.25">
      <c r="A229" s="12"/>
      <c r="B229" s="75"/>
      <c r="C229" s="75"/>
      <c r="D229" s="75"/>
      <c r="E229" s="75"/>
      <c r="F229" s="75"/>
      <c r="G229" s="75"/>
      <c r="H229" s="75"/>
      <c r="I229" s="75"/>
      <c r="J229" s="75"/>
      <c r="K229" s="75"/>
    </row>
    <row r="230" spans="1:12" x14ac:dyDescent="0.25">
      <c r="A230" s="12"/>
      <c r="B230" s="75"/>
      <c r="C230" s="75"/>
      <c r="D230" s="75"/>
      <c r="E230" s="75"/>
      <c r="F230" s="145" t="s">
        <v>53</v>
      </c>
      <c r="G230" s="145"/>
      <c r="H230" s="145"/>
      <c r="I230" s="145"/>
      <c r="J230" s="145"/>
      <c r="K230" s="145"/>
      <c r="L230" s="75"/>
    </row>
    <row r="231" spans="1:12" x14ac:dyDescent="0.25">
      <c r="A231" s="12"/>
      <c r="B231" s="75"/>
      <c r="C231" s="48"/>
      <c r="D231" s="75"/>
      <c r="E231" s="75"/>
      <c r="F231" s="97" t="str">
        <f>LEFT(A8,1)</f>
        <v>1</v>
      </c>
      <c r="G231" s="41" t="str">
        <f>CONCATENATE(B8," ",C8)</f>
        <v>= Projekt: "Name"</v>
      </c>
      <c r="H231" s="41"/>
      <c r="I231" s="75"/>
      <c r="J231" s="76"/>
      <c r="K231" s="77">
        <f>SUMIF($I$17:$I$226,$F231,$J$17:$J$226)</f>
        <v>0</v>
      </c>
      <c r="L231" s="75"/>
    </row>
    <row r="232" spans="1:12" x14ac:dyDescent="0.25">
      <c r="A232" s="12"/>
      <c r="B232" s="75"/>
      <c r="C232" s="75"/>
      <c r="D232" s="75"/>
      <c r="E232" s="75"/>
      <c r="F232" s="97" t="str">
        <f>LEFT(A9,1)</f>
        <v>2</v>
      </c>
      <c r="G232" s="5" t="str">
        <f>CONCATENATE(B9," ",C9)</f>
        <v>= Projekt: "Name"</v>
      </c>
      <c r="H232" s="5"/>
      <c r="I232" s="75"/>
      <c r="J232" s="71"/>
      <c r="K232" s="78">
        <f>SUMIF($I$17:$I$226,$F232,$J$17:$J$226)</f>
        <v>0</v>
      </c>
      <c r="L232" s="75"/>
    </row>
    <row r="233" spans="1:12" x14ac:dyDescent="0.25">
      <c r="A233" s="12"/>
      <c r="B233" s="75"/>
      <c r="C233" s="75"/>
      <c r="D233" s="75"/>
      <c r="E233" s="75"/>
      <c r="F233" s="97" t="str">
        <f>LEFT(A10,1)</f>
        <v>3</v>
      </c>
      <c r="G233" s="5" t="str">
        <f>CONCATENATE(B10," ",C10)</f>
        <v>= Projekt: "Name"</v>
      </c>
      <c r="H233" s="5"/>
      <c r="I233" s="75"/>
      <c r="J233" s="71"/>
      <c r="K233" s="78">
        <f>SUMIF($I$17:$I$226,$F233,$J$17:$J$226)</f>
        <v>0</v>
      </c>
      <c r="L233" s="75"/>
    </row>
    <row r="234" spans="1:12" x14ac:dyDescent="0.25">
      <c r="A234" s="12"/>
      <c r="B234" s="75"/>
      <c r="C234" s="75"/>
      <c r="D234" s="75"/>
      <c r="E234" s="75"/>
      <c r="F234" s="97" t="str">
        <f>LEFT(A11,1)</f>
        <v>4</v>
      </c>
      <c r="G234" s="5" t="str">
        <f>CONCATENATE(B11," ",C11)</f>
        <v>= Projekt: "Name"</v>
      </c>
      <c r="H234" s="5"/>
      <c r="I234" s="75"/>
      <c r="J234" s="71"/>
      <c r="K234" s="78">
        <f>SUMIF($I$17:$I$226,$F234,$J$17:$J$226)</f>
        <v>0</v>
      </c>
      <c r="L234" s="75"/>
    </row>
    <row r="235" spans="1:12" x14ac:dyDescent="0.25">
      <c r="A235" s="12"/>
      <c r="B235" s="75"/>
      <c r="C235" s="75"/>
      <c r="D235" s="75"/>
      <c r="E235" s="75"/>
      <c r="F235" s="98" t="str">
        <f>LEFT(A12,1)</f>
        <v>5</v>
      </c>
      <c r="G235" s="79" t="str">
        <f>B12</f>
        <v>= andere Tätigkeit 
(nicht Projekt zuordenbar)</v>
      </c>
      <c r="H235" s="79"/>
      <c r="I235" s="79"/>
      <c r="J235" s="80"/>
      <c r="K235" s="81">
        <f>SUMIF($I$17:$I$226,$F235,$J$17:$J$226)</f>
        <v>0</v>
      </c>
      <c r="L235" s="75"/>
    </row>
    <row r="236" spans="1:12" x14ac:dyDescent="0.25">
      <c r="A236" s="12"/>
      <c r="B236" s="75"/>
      <c r="C236" s="75"/>
      <c r="D236" s="75"/>
      <c r="E236" s="75"/>
      <c r="F236" s="71"/>
      <c r="G236" s="71"/>
      <c r="H236" s="71"/>
      <c r="I236" s="71"/>
      <c r="J236" s="71"/>
      <c r="K236" s="82">
        <f>SUM(K231:K235)</f>
        <v>0</v>
      </c>
      <c r="L236" s="75"/>
    </row>
    <row r="237" spans="1:12" x14ac:dyDescent="0.25">
      <c r="A237" s="12"/>
      <c r="B237" s="75"/>
      <c r="C237" s="75"/>
      <c r="D237" s="75"/>
      <c r="E237" s="75"/>
      <c r="F237" s="75"/>
      <c r="G237" s="75"/>
      <c r="H237" s="75"/>
      <c r="I237" s="75"/>
      <c r="J237" s="75"/>
      <c r="K237" s="75"/>
      <c r="L237" s="75"/>
    </row>
    <row r="238" spans="1:12" x14ac:dyDescent="0.25">
      <c r="A238" s="12"/>
      <c r="B238" s="75"/>
      <c r="C238" s="75"/>
      <c r="D238" s="75"/>
      <c r="E238" s="75"/>
      <c r="F238" s="75"/>
      <c r="G238" s="75"/>
      <c r="H238" s="75"/>
      <c r="I238" s="75"/>
      <c r="J238" s="75"/>
      <c r="K238" s="75"/>
      <c r="L238" s="75"/>
    </row>
    <row r="239" spans="1:12" x14ac:dyDescent="0.25">
      <c r="A239" s="12"/>
      <c r="B239" s="75"/>
      <c r="C239" s="75"/>
      <c r="D239" s="75"/>
      <c r="E239" s="75"/>
      <c r="F239" s="75"/>
      <c r="G239" s="75"/>
      <c r="H239" s="75"/>
      <c r="I239" s="75"/>
      <c r="J239" s="75"/>
      <c r="K239" s="75"/>
      <c r="L239" s="75"/>
    </row>
    <row r="240" spans="1:12" x14ac:dyDescent="0.25">
      <c r="A240" s="12"/>
      <c r="B240" s="75"/>
      <c r="C240" s="75"/>
      <c r="D240" s="75"/>
      <c r="E240" s="75"/>
      <c r="F240" s="75"/>
      <c r="G240" s="75"/>
      <c r="H240" s="75"/>
      <c r="I240" s="75"/>
      <c r="J240" s="75"/>
      <c r="K240" s="75"/>
      <c r="L240" s="75"/>
    </row>
    <row r="241" spans="1:12" x14ac:dyDescent="0.25">
      <c r="A241" s="12"/>
      <c r="B241" s="75"/>
      <c r="C241" s="75"/>
      <c r="D241" s="75"/>
      <c r="E241" s="75"/>
      <c r="F241" s="75"/>
      <c r="G241" s="75"/>
      <c r="H241" s="75"/>
      <c r="I241" s="75"/>
      <c r="J241" s="75"/>
      <c r="K241" s="75"/>
      <c r="L241" s="75"/>
    </row>
    <row r="242" spans="1:12" x14ac:dyDescent="0.25">
      <c r="A242" s="12"/>
      <c r="B242" s="75"/>
      <c r="C242" s="75"/>
      <c r="D242" s="75"/>
      <c r="E242" s="75"/>
      <c r="F242" s="75"/>
      <c r="G242" s="75"/>
      <c r="H242" s="75"/>
      <c r="I242" s="75"/>
      <c r="J242" s="75"/>
      <c r="K242" s="75"/>
      <c r="L242" s="75"/>
    </row>
    <row r="243" spans="1:12" x14ac:dyDescent="0.25">
      <c r="A243" s="12"/>
      <c r="B243" s="75"/>
      <c r="C243" s="75"/>
      <c r="D243" s="75"/>
      <c r="E243" s="75"/>
      <c r="F243" s="75"/>
      <c r="G243" s="75"/>
      <c r="H243" s="75"/>
      <c r="I243" s="75"/>
      <c r="J243" s="75"/>
      <c r="K243" s="75"/>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H248" s="75"/>
      <c r="I248" s="75"/>
      <c r="J248" s="75"/>
      <c r="K248" s="75"/>
      <c r="L248" s="75"/>
    </row>
    <row r="249" spans="1:12" x14ac:dyDescent="0.25">
      <c r="A249" s="12"/>
      <c r="B249" s="75"/>
      <c r="C249" s="75"/>
      <c r="D249" s="75"/>
      <c r="E249" s="75"/>
      <c r="F249" s="71"/>
      <c r="H249" s="75"/>
      <c r="I249" s="75"/>
      <c r="J249" s="75"/>
      <c r="K249" s="75"/>
    </row>
    <row r="250" spans="1:12" x14ac:dyDescent="0.25">
      <c r="A250" s="83" t="s">
        <v>47</v>
      </c>
      <c r="B250" s="84"/>
      <c r="C250" s="84"/>
      <c r="D250" s="84"/>
      <c r="E250" s="84"/>
      <c r="F250" s="71"/>
      <c r="H250" s="84"/>
      <c r="I250" s="84"/>
      <c r="J250" s="84"/>
      <c r="K250" s="99" t="s">
        <v>48</v>
      </c>
    </row>
    <row r="251" spans="1:12" x14ac:dyDescent="0.25">
      <c r="A251" s="40"/>
      <c r="B251" s="40"/>
      <c r="C251" s="40"/>
      <c r="D251" s="40"/>
      <c r="E251" s="40"/>
      <c r="F251" s="40"/>
      <c r="H251" s="40"/>
      <c r="I251" s="40"/>
      <c r="J251" s="40"/>
      <c r="K251" s="97" t="s">
        <v>49</v>
      </c>
    </row>
  </sheetData>
  <mergeCells count="214">
    <mergeCell ref="F230:K230"/>
    <mergeCell ref="K220:K226"/>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10</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275</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276</v>
      </c>
      <c r="B24" s="152"/>
      <c r="C24" s="152"/>
      <c r="D24" s="152"/>
      <c r="E24" s="152" t="str">
        <f>IF(C24="","",C24-B24-D24)</f>
        <v/>
      </c>
      <c r="F24" s="152">
        <f>IF(ISNA(INDEX($J$6:$L$10,MATCH(WEEKDAY($A24,2),$L$6:$L$10,0),1)),0,INDEX($J$6:$L$10,MATCH(WEEKDAY($A24,2),$L$6:$L$10,0),2))</f>
        <v>0.33333333333333331</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277</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278</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279</v>
      </c>
      <c r="B45" s="149"/>
      <c r="C45" s="149"/>
      <c r="D45" s="149"/>
      <c r="E45" s="149" t="str">
        <f>IF(C45="","",C45-B45-D45)</f>
        <v/>
      </c>
      <c r="F45" s="149">
        <f>IF(ISNA(INDEX($J$6:$L$10,MATCH(WEEKDAY($A45,2),$L$6:$L$10,0),1)),0,INDEX($J$6:$L$10,MATCH(WEEKDAY($A45,2),$L$6:$L$10,0),2))</f>
        <v>0.22916666666666666</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280</v>
      </c>
      <c r="B52" s="152"/>
      <c r="C52" s="152"/>
      <c r="D52" s="152"/>
      <c r="E52" s="152" t="str">
        <f>IF(C52="","",C52-B52-D52)</f>
        <v/>
      </c>
      <c r="F52" s="152">
        <f>IF(ISNA(INDEX($J$6:$L$10,MATCH(WEEKDAY($A52,2),$L$6:$L$10,0),1)),0,INDEX($J$6:$L$10,MATCH(WEEKDAY($A52,2),$L$6:$L$10,0),2))</f>
        <v>0</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281</v>
      </c>
      <c r="B59" s="149"/>
      <c r="C59" s="149"/>
      <c r="D59" s="149"/>
      <c r="E59" s="149" t="str">
        <f>IF(C59="","",C59-B59-D59)</f>
        <v/>
      </c>
      <c r="F59" s="149">
        <f>IF(ISNA(INDEX($J$6:$L$10,MATCH(WEEKDAY($A59,2),$L$6:$L$10,0),1)),0,INDEX($J$6:$L$10,MATCH(WEEKDAY($A59,2),$L$6:$L$10,0),2))</f>
        <v>0</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282</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283</v>
      </c>
      <c r="B73" s="149"/>
      <c r="C73" s="149"/>
      <c r="D73" s="149"/>
      <c r="E73" s="149" t="str">
        <f>IF(C73="","",C73-B73-D73)</f>
        <v/>
      </c>
      <c r="F73" s="149">
        <f>IF(ISNA(INDEX($J$6:$L$10,MATCH(WEEKDAY($A73,2),$L$6:$L$10,0),1)),0,INDEX($J$6:$L$10,MATCH(WEEKDAY($A73,2),$L$6:$L$10,0),2))</f>
        <v>0.33333333333333331</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284</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285</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286</v>
      </c>
      <c r="B94" s="152"/>
      <c r="C94" s="152"/>
      <c r="D94" s="152"/>
      <c r="E94" s="152" t="str">
        <f>IF(C94="","",C94-B94-D94)</f>
        <v/>
      </c>
      <c r="F94" s="152">
        <f>IF(ISNA(INDEX($J$6:$L$10,MATCH(WEEKDAY($A94,2),$L$6:$L$10,0),1)),0,INDEX($J$6:$L$10,MATCH(WEEKDAY($A94,2),$L$6:$L$10,0),2))</f>
        <v>0.22916666666666666</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287</v>
      </c>
      <c r="B101" s="149"/>
      <c r="C101" s="149"/>
      <c r="D101" s="149"/>
      <c r="E101" s="149" t="str">
        <f>IF(C101="","",C101-B101-D101)</f>
        <v/>
      </c>
      <c r="F101" s="149">
        <f>IF(ISNA(INDEX($J$6:$L$10,MATCH(WEEKDAY($A101,2),$L$6:$L$10,0),1)),0,INDEX($J$6:$L$10,MATCH(WEEKDAY($A101,2),$L$6:$L$10,0),2))</f>
        <v>0</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288</v>
      </c>
      <c r="B108" s="152"/>
      <c r="C108" s="152"/>
      <c r="D108" s="152"/>
      <c r="E108" s="152" t="str">
        <f>IF(C108="","",C108-B108-D108)</f>
        <v/>
      </c>
      <c r="F108" s="152">
        <f>IF(ISNA(INDEX($J$6:$L$10,MATCH(WEEKDAY($A108,2),$L$6:$L$10,0),1)),0,INDEX($J$6:$L$10,MATCH(WEEKDAY($A108,2),$L$6:$L$10,0),2))</f>
        <v>0</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289</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290</v>
      </c>
      <c r="B122" s="152"/>
      <c r="C122" s="152"/>
      <c r="D122" s="152"/>
      <c r="E122" s="152" t="str">
        <f>IF(C122="","",C122-B122-D122)</f>
        <v/>
      </c>
      <c r="F122" s="152">
        <f>IF(ISNA(INDEX($J$6:$L$10,MATCH(WEEKDAY($A122,2),$L$6:$L$10,0),1)),0,INDEX($J$6:$L$10,MATCH(WEEKDAY($A122,2),$L$6:$L$10,0),2))</f>
        <v>0.33333333333333331</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291</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292</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293</v>
      </c>
      <c r="B143" s="149"/>
      <c r="C143" s="149"/>
      <c r="D143" s="149"/>
      <c r="E143" s="149" t="str">
        <f>IF(C143="","",C143-B143-D143)</f>
        <v/>
      </c>
      <c r="F143" s="149">
        <f>IF(ISNA(INDEX($J$6:$L$10,MATCH(WEEKDAY($A143,2),$L$6:$L$10,0),1)),0,INDEX($J$6:$L$10,MATCH(WEEKDAY($A143,2),$L$6:$L$10,0),2))</f>
        <v>0.22916666666666666</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294</v>
      </c>
      <c r="B150" s="152"/>
      <c r="C150" s="152"/>
      <c r="D150" s="152"/>
      <c r="E150" s="152" t="str">
        <f>IF(C150="","",C150-B150-D150)</f>
        <v/>
      </c>
      <c r="F150" s="152">
        <f>IF(ISNA(INDEX($J$6:$L$10,MATCH(WEEKDAY($A150,2),$L$6:$L$10,0),1)),0,INDEX($J$6:$L$10,MATCH(WEEKDAY($A150,2),$L$6:$L$10,0),2))</f>
        <v>0</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295</v>
      </c>
      <c r="B157" s="149"/>
      <c r="C157" s="149"/>
      <c r="D157" s="149"/>
      <c r="E157" s="149" t="str">
        <f>IF(C157="","",C157-B157-D157)</f>
        <v/>
      </c>
      <c r="F157" s="149">
        <f>IF(ISNA(INDEX($J$6:$L$10,MATCH(WEEKDAY($A157,2),$L$6:$L$10,0),1)),0,INDEX($J$6:$L$10,MATCH(WEEKDAY($A157,2),$L$6:$L$10,0),2))</f>
        <v>0</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296</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297</v>
      </c>
      <c r="B171" s="149"/>
      <c r="C171" s="149"/>
      <c r="D171" s="149"/>
      <c r="E171" s="149" t="str">
        <f>IF(C171="","",C171-B171-D171)</f>
        <v/>
      </c>
      <c r="F171" s="149">
        <f>IF(ISNA(INDEX($J$6:$L$10,MATCH(WEEKDAY($A171,2),$L$6:$L$10,0),1)),0,INDEX($J$6:$L$10,MATCH(WEEKDAY($A171,2),$L$6:$L$10,0),2))</f>
        <v>0.33333333333333331</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298</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299</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300</v>
      </c>
      <c r="B192" s="152"/>
      <c r="C192" s="152"/>
      <c r="D192" s="152"/>
      <c r="E192" s="152" t="str">
        <f>IF(C192="","",C192-B192-D192)</f>
        <v/>
      </c>
      <c r="F192" s="152">
        <f>IF(ISNA(INDEX($J$6:$L$10,MATCH(WEEKDAY($A192,2),$L$6:$L$10,0),1)),0,INDEX($J$6:$L$10,MATCH(WEEKDAY($A192,2),$L$6:$L$10,0),2))</f>
        <v>0.22916666666666666</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301</v>
      </c>
      <c r="B199" s="149"/>
      <c r="C199" s="149"/>
      <c r="D199" s="149"/>
      <c r="E199" s="149" t="str">
        <f>IF(C199="","",C199-B199-D199)</f>
        <v/>
      </c>
      <c r="F199" s="149">
        <f>IF(ISNA(INDEX($J$6:$L$10,MATCH(WEEKDAY($A199,2),$L$6:$L$10,0),1)),0,INDEX($J$6:$L$10,MATCH(WEEKDAY($A199,2),$L$6:$L$10,0),2))</f>
        <v>0</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302</v>
      </c>
      <c r="B206" s="152"/>
      <c r="C206" s="152"/>
      <c r="D206" s="152"/>
      <c r="E206" s="152" t="str">
        <f>IF(C206="","",C206-B206-D206)</f>
        <v/>
      </c>
      <c r="F206" s="152">
        <f>IF(ISNA(INDEX($J$6:$L$10,MATCH(WEEKDAY($A206,2),$L$6:$L$10,0),1)),0,INDEX($J$6:$L$10,MATCH(WEEKDAY($A206,2),$L$6:$L$10,0),2))</f>
        <v>0</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303</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304</v>
      </c>
      <c r="B220" s="152"/>
      <c r="C220" s="152"/>
      <c r="D220" s="152"/>
      <c r="E220" s="152" t="str">
        <f>IF(C220="","",C220-B220-D220)</f>
        <v/>
      </c>
      <c r="F220" s="152">
        <f>IF(ISNA(INDEX($J$6:$L$10,MATCH(WEEKDAY($A220,2),$L$6:$L$10,0),1)),0,INDEX($J$6:$L$10,MATCH(WEEKDAY($A220,2),$L$6:$L$10,0),2))</f>
        <v>0.33333333333333331</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305</v>
      </c>
      <c r="B227" s="149"/>
      <c r="C227" s="149"/>
      <c r="D227" s="149"/>
      <c r="E227" s="149" t="str">
        <f>IF(C227="","",C227-B227-D227)</f>
        <v/>
      </c>
      <c r="F227" s="149">
        <f>IF(ISNA(INDEX($J$6:$L$10,MATCH(WEEKDAY($A227,2),$L$6:$L$10,0),1)),0,INDEX($J$6:$L$10,MATCH(WEEKDAY($A227,2),$L$6:$L$10,0),2))</f>
        <v>0.33333333333333331</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 t="shared" ref="E234:F234" si="1">SUM(E17:E233)</f>
        <v>0</v>
      </c>
      <c r="F234" s="38">
        <f t="shared" si="1"/>
        <v>7.2499999999999982</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11</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306</v>
      </c>
      <c r="B17" s="152"/>
      <c r="C17" s="152"/>
      <c r="D17" s="152"/>
      <c r="E17" s="152" t="str">
        <f>IF(C17="","",C17-B17-D17)</f>
        <v/>
      </c>
      <c r="F17" s="152">
        <f>IF(ISNA(INDEX($J$6:$L$10,MATCH(WEEKDAY($A17,2),$L$6:$L$10,0),1)),0,INDEX($J$6:$L$10,MATCH(WEEKDAY($A17,2),$L$6:$L$10,0),2))</f>
        <v>0.33333333333333331</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307</v>
      </c>
      <c r="B24" s="152"/>
      <c r="C24" s="152"/>
      <c r="D24" s="152"/>
      <c r="E24" s="152" t="str">
        <f>IF(C24="","",C24-B24-D24)</f>
        <v/>
      </c>
      <c r="F24" s="152">
        <f>IF(ISNA(INDEX($J$6:$L$10,MATCH(WEEKDAY($A24,2),$L$6:$L$10,0),1)),0,INDEX($J$6:$L$10,MATCH(WEEKDAY($A24,2),$L$6:$L$10,0),2))</f>
        <v>0.22916666666666666</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308</v>
      </c>
      <c r="B31" s="149"/>
      <c r="C31" s="149"/>
      <c r="D31" s="149"/>
      <c r="E31" s="149" t="str">
        <f>IF(C31="","",C31-B31-D31)</f>
        <v/>
      </c>
      <c r="F31" s="149">
        <f>IF(ISNA(INDEX($J$6:$L$10,MATCH(WEEKDAY($A31,2),$L$6:$L$10,0),1)),0,INDEX($J$6:$L$10,MATCH(WEEKDAY($A31,2),$L$6:$L$10,0),2))</f>
        <v>0</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309</v>
      </c>
      <c r="B38" s="152"/>
      <c r="C38" s="152"/>
      <c r="D38" s="152"/>
      <c r="E38" s="152" t="str">
        <f>IF(C38="","",C38-B38-D38)</f>
        <v/>
      </c>
      <c r="F38" s="152">
        <f>IF(ISNA(INDEX($J$6:$L$10,MATCH(WEEKDAY($A38,2),$L$6:$L$10,0),1)),0,INDEX($J$6:$L$10,MATCH(WEEKDAY($A38,2),$L$6:$L$10,0),2))</f>
        <v>0</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310</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311</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312</v>
      </c>
      <c r="B59" s="149"/>
      <c r="C59" s="149"/>
      <c r="D59" s="149"/>
      <c r="E59" s="149" t="str">
        <f>IF(C59="","",C59-B59-D59)</f>
        <v/>
      </c>
      <c r="F59" s="149">
        <f>IF(ISNA(INDEX($J$6:$L$10,MATCH(WEEKDAY($A59,2),$L$6:$L$10,0),1)),0,INDEX($J$6:$L$10,MATCH(WEEKDAY($A59,2),$L$6:$L$10,0),2))</f>
        <v>0.33333333333333331</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313</v>
      </c>
      <c r="B66" s="152"/>
      <c r="C66" s="152"/>
      <c r="D66" s="152"/>
      <c r="E66" s="152" t="str">
        <f>IF(C66="","",C66-B66-D66)</f>
        <v/>
      </c>
      <c r="F66" s="152">
        <f>IF(ISNA(INDEX($J$6:$L$10,MATCH(WEEKDAY($A66,2),$L$6:$L$10,0),1)),0,INDEX($J$6:$L$10,MATCH(WEEKDAY($A66,2),$L$6:$L$10,0),2))</f>
        <v>0.33333333333333331</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314</v>
      </c>
      <c r="B73" s="149"/>
      <c r="C73" s="149"/>
      <c r="D73" s="149"/>
      <c r="E73" s="149" t="str">
        <f>IF(C73="","",C73-B73-D73)</f>
        <v/>
      </c>
      <c r="F73" s="149">
        <f>IF(ISNA(INDEX($J$6:$L$10,MATCH(WEEKDAY($A73,2),$L$6:$L$10,0),1)),0,INDEX($J$6:$L$10,MATCH(WEEKDAY($A73,2),$L$6:$L$10,0),2))</f>
        <v>0.22916666666666666</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315</v>
      </c>
      <c r="B80" s="152"/>
      <c r="C80" s="152"/>
      <c r="D80" s="152"/>
      <c r="E80" s="152" t="str">
        <f>IF(C80="","",C80-B80-D80)</f>
        <v/>
      </c>
      <c r="F80" s="152">
        <f>IF(ISNA(INDEX($J$6:$L$10,MATCH(WEEKDAY($A80,2),$L$6:$L$10,0),1)),0,INDEX($J$6:$L$10,MATCH(WEEKDAY($A80,2),$L$6:$L$10,0),2))</f>
        <v>0</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316</v>
      </c>
      <c r="B87" s="149"/>
      <c r="C87" s="149"/>
      <c r="D87" s="149"/>
      <c r="E87" s="149" t="str">
        <f>IF(C87="","",C87-B87-D87)</f>
        <v/>
      </c>
      <c r="F87" s="149">
        <f>IF(ISNA(INDEX($J$6:$L$10,MATCH(WEEKDAY($A87,2),$L$6:$L$10,0),1)),0,INDEX($J$6:$L$10,MATCH(WEEKDAY($A87,2),$L$6:$L$10,0),2))</f>
        <v>0</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317</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318</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319</v>
      </c>
      <c r="B108" s="152"/>
      <c r="C108" s="152"/>
      <c r="D108" s="152"/>
      <c r="E108" s="152" t="str">
        <f>IF(C108="","",C108-B108-D108)</f>
        <v/>
      </c>
      <c r="F108" s="152">
        <f>IF(ISNA(INDEX($J$6:$L$10,MATCH(WEEKDAY($A108,2),$L$6:$L$10,0),1)),0,INDEX($J$6:$L$10,MATCH(WEEKDAY($A108,2),$L$6:$L$10,0),2))</f>
        <v>0.33333333333333331</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320</v>
      </c>
      <c r="B115" s="149"/>
      <c r="C115" s="149"/>
      <c r="D115" s="149"/>
      <c r="E115" s="149" t="str">
        <f>IF(C115="","",C115-B115-D115)</f>
        <v/>
      </c>
      <c r="F115" s="149">
        <f>IF(ISNA(INDEX($J$6:$L$10,MATCH(WEEKDAY($A115,2),$L$6:$L$10,0),1)),0,INDEX($J$6:$L$10,MATCH(WEEKDAY($A115,2),$L$6:$L$10,0),2))</f>
        <v>0.33333333333333331</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321</v>
      </c>
      <c r="B122" s="152"/>
      <c r="C122" s="152"/>
      <c r="D122" s="152"/>
      <c r="E122" s="152" t="str">
        <f>IF(C122="","",C122-B122-D122)</f>
        <v/>
      </c>
      <c r="F122" s="152">
        <f>IF(ISNA(INDEX($J$6:$L$10,MATCH(WEEKDAY($A122,2),$L$6:$L$10,0),1)),0,INDEX($J$6:$L$10,MATCH(WEEKDAY($A122,2),$L$6:$L$10,0),2))</f>
        <v>0.22916666666666666</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322</v>
      </c>
      <c r="B129" s="149"/>
      <c r="C129" s="149"/>
      <c r="D129" s="149"/>
      <c r="E129" s="149" t="str">
        <f>IF(C129="","",C129-B129-D129)</f>
        <v/>
      </c>
      <c r="F129" s="149">
        <f>IF(ISNA(INDEX($J$6:$L$10,MATCH(WEEKDAY($A129,2),$L$6:$L$10,0),1)),0,INDEX($J$6:$L$10,MATCH(WEEKDAY($A129,2),$L$6:$L$10,0),2))</f>
        <v>0</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323</v>
      </c>
      <c r="B136" s="152"/>
      <c r="C136" s="152"/>
      <c r="D136" s="152"/>
      <c r="E136" s="152" t="str">
        <f>IF(C136="","",C136-B136-D136)</f>
        <v/>
      </c>
      <c r="F136" s="152">
        <f>IF(ISNA(INDEX($J$6:$L$10,MATCH(WEEKDAY($A136,2),$L$6:$L$10,0),1)),0,INDEX($J$6:$L$10,MATCH(WEEKDAY($A136,2),$L$6:$L$10,0),2))</f>
        <v>0</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324</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325</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326</v>
      </c>
      <c r="B157" s="149"/>
      <c r="C157" s="149"/>
      <c r="D157" s="149"/>
      <c r="E157" s="149" t="str">
        <f>IF(C157="","",C157-B157-D157)</f>
        <v/>
      </c>
      <c r="F157" s="149">
        <f>IF(ISNA(INDEX($J$6:$L$10,MATCH(WEEKDAY($A157,2),$L$6:$L$10,0),1)),0,INDEX($J$6:$L$10,MATCH(WEEKDAY($A157,2),$L$6:$L$10,0),2))</f>
        <v>0.33333333333333331</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327</v>
      </c>
      <c r="B164" s="152"/>
      <c r="C164" s="152"/>
      <c r="D164" s="152"/>
      <c r="E164" s="152" t="str">
        <f>IF(C164="","",C164-B164-D164)</f>
        <v/>
      </c>
      <c r="F164" s="152">
        <f>IF(ISNA(INDEX($J$6:$L$10,MATCH(WEEKDAY($A164,2),$L$6:$L$10,0),1)),0,INDEX($J$6:$L$10,MATCH(WEEKDAY($A164,2),$L$6:$L$10,0),2))</f>
        <v>0.33333333333333331</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328</v>
      </c>
      <c r="B171" s="149"/>
      <c r="C171" s="149"/>
      <c r="D171" s="149"/>
      <c r="E171" s="149" t="str">
        <f>IF(C171="","",C171-B171-D171)</f>
        <v/>
      </c>
      <c r="F171" s="149">
        <f>IF(ISNA(INDEX($J$6:$L$10,MATCH(WEEKDAY($A171,2),$L$6:$L$10,0),1)),0,INDEX($J$6:$L$10,MATCH(WEEKDAY($A171,2),$L$6:$L$10,0),2))</f>
        <v>0.22916666666666666</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329</v>
      </c>
      <c r="B178" s="152"/>
      <c r="C178" s="152"/>
      <c r="D178" s="152"/>
      <c r="E178" s="152" t="str">
        <f>IF(C178="","",C178-B178-D178)</f>
        <v/>
      </c>
      <c r="F178" s="152">
        <f>IF(ISNA(INDEX($J$6:$L$10,MATCH(WEEKDAY($A178,2),$L$6:$L$10,0),1)),0,INDEX($J$6:$L$10,MATCH(WEEKDAY($A178,2),$L$6:$L$10,0),2))</f>
        <v>0</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330</v>
      </c>
      <c r="B185" s="149"/>
      <c r="C185" s="149"/>
      <c r="D185" s="149"/>
      <c r="E185" s="149" t="str">
        <f>IF(C185="","",C185-B185-D185)</f>
        <v/>
      </c>
      <c r="F185" s="149">
        <f>IF(ISNA(INDEX($J$6:$L$10,MATCH(WEEKDAY($A185,2),$L$6:$L$10,0),1)),0,INDEX($J$6:$L$10,MATCH(WEEKDAY($A185,2),$L$6:$L$10,0),2))</f>
        <v>0</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331</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332</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333</v>
      </c>
      <c r="B206" s="152"/>
      <c r="C206" s="152"/>
      <c r="D206" s="152"/>
      <c r="E206" s="152" t="str">
        <f>IF(C206="","",C206-B206-D206)</f>
        <v/>
      </c>
      <c r="F206" s="152">
        <f>IF(ISNA(INDEX($J$6:$L$10,MATCH(WEEKDAY($A206,2),$L$6:$L$10,0),1)),0,INDEX($J$6:$L$10,MATCH(WEEKDAY($A206,2),$L$6:$L$10,0),2))</f>
        <v>0.33333333333333331</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334</v>
      </c>
      <c r="B213" s="149"/>
      <c r="C213" s="149"/>
      <c r="D213" s="149"/>
      <c r="E213" s="149" t="str">
        <f>IF(C213="","",C213-B213-D213)</f>
        <v/>
      </c>
      <c r="F213" s="149">
        <f>IF(ISNA(INDEX($J$6:$L$10,MATCH(WEEKDAY($A213,2),$L$6:$L$10,0),1)),0,INDEX($J$6:$L$10,MATCH(WEEKDAY($A213,2),$L$6:$L$10,0),2))</f>
        <v>0.33333333333333331</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335</v>
      </c>
      <c r="B220" s="149"/>
      <c r="C220" s="149"/>
      <c r="D220" s="149"/>
      <c r="E220" s="149" t="str">
        <f>IF(C220="","",C220-B220-D220)</f>
        <v/>
      </c>
      <c r="F220" s="149">
        <f>IF(ISNA(INDEX($J$6:$L$10,MATCH(WEEKDAY($A220,2),$L$6:$L$10,0),1)),0,INDEX($J$6:$L$10,MATCH(WEEKDAY($A220,2),$L$6:$L$10,0),2))</f>
        <v>0.22916666666666666</v>
      </c>
      <c r="G220" s="69"/>
      <c r="H220" s="111"/>
      <c r="I220" s="68"/>
      <c r="J220" s="136"/>
      <c r="K220" s="142">
        <f>SUM(J220:J226)</f>
        <v>0</v>
      </c>
    </row>
    <row r="221" spans="1:11" x14ac:dyDescent="0.25">
      <c r="A221" s="147"/>
      <c r="B221" s="150"/>
      <c r="C221" s="150"/>
      <c r="D221" s="150"/>
      <c r="E221" s="150"/>
      <c r="F221" s="150"/>
      <c r="G221" s="60"/>
      <c r="H221" s="108"/>
      <c r="I221" s="59"/>
      <c r="J221" s="134"/>
      <c r="K221" s="143"/>
    </row>
    <row r="222" spans="1:11" x14ac:dyDescent="0.25">
      <c r="A222" s="147"/>
      <c r="B222" s="150"/>
      <c r="C222" s="150"/>
      <c r="D222" s="150"/>
      <c r="E222" s="150"/>
      <c r="F222" s="150"/>
      <c r="G222" s="60"/>
      <c r="H222" s="108"/>
      <c r="I222" s="59"/>
      <c r="J222" s="134"/>
      <c r="K222" s="143"/>
    </row>
    <row r="223" spans="1:11" x14ac:dyDescent="0.25">
      <c r="A223" s="147"/>
      <c r="B223" s="150"/>
      <c r="C223" s="150"/>
      <c r="D223" s="150"/>
      <c r="E223" s="150"/>
      <c r="F223" s="150"/>
      <c r="G223" s="60"/>
      <c r="H223" s="108"/>
      <c r="I223" s="59"/>
      <c r="J223" s="134"/>
      <c r="K223" s="143"/>
    </row>
    <row r="224" spans="1:11" x14ac:dyDescent="0.25">
      <c r="A224" s="147"/>
      <c r="B224" s="150"/>
      <c r="C224" s="150"/>
      <c r="D224" s="150"/>
      <c r="E224" s="150"/>
      <c r="F224" s="150"/>
      <c r="G224" s="60"/>
      <c r="H224" s="108"/>
      <c r="I224" s="59"/>
      <c r="J224" s="134"/>
      <c r="K224" s="143"/>
    </row>
    <row r="225" spans="1:12" x14ac:dyDescent="0.25">
      <c r="A225" s="147"/>
      <c r="B225" s="150"/>
      <c r="C225" s="150"/>
      <c r="D225" s="150"/>
      <c r="E225" s="150"/>
      <c r="F225" s="150"/>
      <c r="G225" s="60"/>
      <c r="H225" s="108"/>
      <c r="I225" s="59"/>
      <c r="J225" s="134"/>
      <c r="K225" s="143"/>
    </row>
    <row r="226" spans="1:12" x14ac:dyDescent="0.25">
      <c r="A226" s="148"/>
      <c r="B226" s="151"/>
      <c r="C226" s="151"/>
      <c r="D226" s="151"/>
      <c r="E226" s="151"/>
      <c r="F226" s="151"/>
      <c r="G226" s="63"/>
      <c r="H226" s="109"/>
      <c r="I226" s="62"/>
      <c r="J226" s="135"/>
      <c r="K226" s="144"/>
    </row>
    <row r="227" spans="1:12" x14ac:dyDescent="0.25">
      <c r="A227" s="70"/>
      <c r="B227" s="71"/>
      <c r="C227" s="71"/>
      <c r="D227" s="71"/>
      <c r="E227" s="38">
        <f>SUM(E17:E226)</f>
        <v>0</v>
      </c>
      <c r="F227" s="38">
        <f>SUM(F17:F226)</f>
        <v>6.8124999999999982</v>
      </c>
      <c r="G227" s="74"/>
      <c r="H227" s="74"/>
      <c r="I227" s="72"/>
      <c r="J227" s="73">
        <f>SUM(J17:J226)</f>
        <v>0</v>
      </c>
      <c r="K227" s="38">
        <f>SUM(K17:K226)</f>
        <v>0</v>
      </c>
    </row>
    <row r="228" spans="1:12" x14ac:dyDescent="0.25">
      <c r="A228" s="12"/>
      <c r="B228" s="75"/>
      <c r="C228" s="75"/>
      <c r="D228" s="75"/>
      <c r="E228" s="75"/>
      <c r="F228" s="75"/>
      <c r="G228" s="75"/>
      <c r="H228" s="75"/>
      <c r="I228" s="75"/>
      <c r="J228" s="75"/>
      <c r="K228" s="75"/>
    </row>
    <row r="229" spans="1:12" x14ac:dyDescent="0.25">
      <c r="A229" s="12"/>
      <c r="B229" s="75"/>
      <c r="C229" s="75"/>
      <c r="D229" s="75"/>
      <c r="E229" s="75"/>
      <c r="F229" s="75"/>
      <c r="G229" s="75"/>
      <c r="H229" s="75"/>
      <c r="I229" s="75"/>
      <c r="J229" s="75"/>
      <c r="K229" s="75"/>
    </row>
    <row r="230" spans="1:12" x14ac:dyDescent="0.25">
      <c r="A230" s="12"/>
      <c r="B230" s="75"/>
      <c r="C230" s="75"/>
      <c r="D230" s="75"/>
      <c r="E230" s="75"/>
      <c r="F230" s="145" t="s">
        <v>53</v>
      </c>
      <c r="G230" s="145"/>
      <c r="H230" s="145"/>
      <c r="I230" s="145"/>
      <c r="J230" s="145"/>
      <c r="K230" s="145"/>
      <c r="L230" s="75"/>
    </row>
    <row r="231" spans="1:12" x14ac:dyDescent="0.25">
      <c r="A231" s="12"/>
      <c r="B231" s="75"/>
      <c r="C231" s="48"/>
      <c r="D231" s="75"/>
      <c r="E231" s="75"/>
      <c r="F231" s="97" t="str">
        <f>LEFT(A8,1)</f>
        <v>1</v>
      </c>
      <c r="G231" s="41" t="str">
        <f>CONCATENATE(B8," ",C8)</f>
        <v>= Projekt: "Name"</v>
      </c>
      <c r="H231" s="41"/>
      <c r="I231" s="75"/>
      <c r="J231" s="76"/>
      <c r="K231" s="77">
        <f>SUMIF($I$17:$I$226,$F231,$J$17:$J$226)</f>
        <v>0</v>
      </c>
      <c r="L231" s="75"/>
    </row>
    <row r="232" spans="1:12" x14ac:dyDescent="0.25">
      <c r="A232" s="12"/>
      <c r="B232" s="75"/>
      <c r="C232" s="75"/>
      <c r="D232" s="75"/>
      <c r="E232" s="75"/>
      <c r="F232" s="97" t="str">
        <f>LEFT(A9,1)</f>
        <v>2</v>
      </c>
      <c r="G232" s="5" t="str">
        <f>CONCATENATE(B9," ",C9)</f>
        <v>= Projekt: "Name"</v>
      </c>
      <c r="H232" s="5"/>
      <c r="I232" s="75"/>
      <c r="J232" s="71"/>
      <c r="K232" s="78">
        <f>SUMIF($I$17:$I$226,$F232,$J$17:$J$226)</f>
        <v>0</v>
      </c>
      <c r="L232" s="75"/>
    </row>
    <row r="233" spans="1:12" x14ac:dyDescent="0.25">
      <c r="A233" s="12"/>
      <c r="B233" s="75"/>
      <c r="C233" s="75"/>
      <c r="D233" s="75"/>
      <c r="E233" s="75"/>
      <c r="F233" s="97" t="str">
        <f>LEFT(A10,1)</f>
        <v>3</v>
      </c>
      <c r="G233" s="5" t="str">
        <f>CONCATENATE(B10," ",C10)</f>
        <v>= Projekt: "Name"</v>
      </c>
      <c r="H233" s="5"/>
      <c r="I233" s="75"/>
      <c r="J233" s="71"/>
      <c r="K233" s="78">
        <f>SUMIF($I$17:$I$226,$F233,$J$17:$J$226)</f>
        <v>0</v>
      </c>
      <c r="L233" s="75"/>
    </row>
    <row r="234" spans="1:12" x14ac:dyDescent="0.25">
      <c r="A234" s="12"/>
      <c r="B234" s="75"/>
      <c r="C234" s="75"/>
      <c r="D234" s="75"/>
      <c r="E234" s="75"/>
      <c r="F234" s="97" t="str">
        <f>LEFT(A11,1)</f>
        <v>4</v>
      </c>
      <c r="G234" s="5" t="str">
        <f>CONCATENATE(B11," ",C11)</f>
        <v>= Projekt: "Name"</v>
      </c>
      <c r="H234" s="5"/>
      <c r="I234" s="75"/>
      <c r="J234" s="71"/>
      <c r="K234" s="78">
        <f>SUMIF($I$17:$I$226,$F234,$J$17:$J$226)</f>
        <v>0</v>
      </c>
      <c r="L234" s="75"/>
    </row>
    <row r="235" spans="1:12" x14ac:dyDescent="0.25">
      <c r="A235" s="12"/>
      <c r="B235" s="75"/>
      <c r="C235" s="75"/>
      <c r="D235" s="75"/>
      <c r="E235" s="75"/>
      <c r="F235" s="98" t="str">
        <f>LEFT(A12,1)</f>
        <v>5</v>
      </c>
      <c r="G235" s="79" t="str">
        <f>B12</f>
        <v>= andere Tätigkeit 
(nicht Projekt zuordenbar)</v>
      </c>
      <c r="H235" s="79"/>
      <c r="I235" s="79"/>
      <c r="J235" s="80"/>
      <c r="K235" s="81">
        <f>SUMIF($I$17:$I$226,$F235,$J$17:$J$226)</f>
        <v>0</v>
      </c>
      <c r="L235" s="75"/>
    </row>
    <row r="236" spans="1:12" x14ac:dyDescent="0.25">
      <c r="A236" s="12"/>
      <c r="B236" s="75"/>
      <c r="C236" s="75"/>
      <c r="D236" s="75"/>
      <c r="E236" s="75"/>
      <c r="F236" s="71"/>
      <c r="G236" s="71"/>
      <c r="H236" s="71"/>
      <c r="I236" s="71"/>
      <c r="J236" s="71"/>
      <c r="K236" s="82">
        <f>SUM(K231:K235)</f>
        <v>0</v>
      </c>
      <c r="L236" s="75"/>
    </row>
    <row r="237" spans="1:12" x14ac:dyDescent="0.25">
      <c r="A237" s="12"/>
      <c r="B237" s="75"/>
      <c r="C237" s="75"/>
      <c r="D237" s="75"/>
      <c r="E237" s="75"/>
      <c r="F237" s="75"/>
      <c r="G237" s="75"/>
      <c r="H237" s="75"/>
      <c r="I237" s="75"/>
      <c r="J237" s="75"/>
      <c r="K237" s="75"/>
      <c r="L237" s="75"/>
    </row>
    <row r="238" spans="1:12" x14ac:dyDescent="0.25">
      <c r="A238" s="12"/>
      <c r="B238" s="75"/>
      <c r="C238" s="75"/>
      <c r="D238" s="75"/>
      <c r="E238" s="75"/>
      <c r="F238" s="75"/>
      <c r="G238" s="75"/>
      <c r="H238" s="75"/>
      <c r="I238" s="75"/>
      <c r="J238" s="75"/>
      <c r="K238" s="75"/>
      <c r="L238" s="75"/>
    </row>
    <row r="239" spans="1:12" x14ac:dyDescent="0.25">
      <c r="A239" s="12"/>
      <c r="B239" s="75"/>
      <c r="C239" s="75"/>
      <c r="D239" s="75"/>
      <c r="E239" s="75"/>
      <c r="F239" s="75"/>
      <c r="G239" s="75"/>
      <c r="H239" s="75"/>
      <c r="I239" s="75"/>
      <c r="J239" s="75"/>
      <c r="K239" s="75"/>
      <c r="L239" s="75"/>
    </row>
    <row r="240" spans="1:12" x14ac:dyDescent="0.25">
      <c r="A240" s="12"/>
      <c r="B240" s="75"/>
      <c r="C240" s="75"/>
      <c r="D240" s="75"/>
      <c r="E240" s="75"/>
      <c r="F240" s="75"/>
      <c r="G240" s="75"/>
      <c r="H240" s="75"/>
      <c r="I240" s="75"/>
      <c r="J240" s="75"/>
      <c r="K240" s="75"/>
      <c r="L240" s="75"/>
    </row>
    <row r="241" spans="1:12" x14ac:dyDescent="0.25">
      <c r="A241" s="12"/>
      <c r="B241" s="75"/>
      <c r="C241" s="75"/>
      <c r="D241" s="75"/>
      <c r="E241" s="75"/>
      <c r="F241" s="75"/>
      <c r="G241" s="75"/>
      <c r="H241" s="75"/>
      <c r="I241" s="75"/>
      <c r="J241" s="75"/>
      <c r="K241" s="75"/>
      <c r="L241" s="75"/>
    </row>
    <row r="242" spans="1:12" x14ac:dyDescent="0.25">
      <c r="A242" s="12"/>
      <c r="B242" s="75"/>
      <c r="C242" s="75"/>
      <c r="D242" s="75"/>
      <c r="E242" s="75"/>
      <c r="F242" s="75"/>
      <c r="G242" s="75"/>
      <c r="H242" s="75"/>
      <c r="I242" s="75"/>
      <c r="J242" s="75"/>
      <c r="K242" s="75"/>
      <c r="L242" s="75"/>
    </row>
    <row r="243" spans="1:12" x14ac:dyDescent="0.25">
      <c r="A243" s="12"/>
      <c r="B243" s="75"/>
      <c r="C243" s="75"/>
      <c r="D243" s="75"/>
      <c r="E243" s="75"/>
      <c r="F243" s="75"/>
      <c r="G243" s="75"/>
      <c r="H243" s="75"/>
      <c r="I243" s="75"/>
      <c r="J243" s="75"/>
      <c r="K243" s="75"/>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H248" s="75"/>
      <c r="I248" s="75"/>
      <c r="J248" s="75"/>
      <c r="K248" s="75"/>
      <c r="L248" s="75"/>
    </row>
    <row r="249" spans="1:12" x14ac:dyDescent="0.25">
      <c r="A249" s="12"/>
      <c r="B249" s="75"/>
      <c r="C249" s="75"/>
      <c r="D249" s="75"/>
      <c r="E249" s="75"/>
      <c r="F249" s="71"/>
      <c r="H249" s="75"/>
      <c r="I249" s="75"/>
      <c r="J249" s="75"/>
      <c r="K249" s="75"/>
    </row>
    <row r="250" spans="1:12" x14ac:dyDescent="0.25">
      <c r="A250" s="83" t="s">
        <v>47</v>
      </c>
      <c r="B250" s="84"/>
      <c r="C250" s="84"/>
      <c r="D250" s="84"/>
      <c r="E250" s="84"/>
      <c r="F250" s="71"/>
      <c r="H250" s="84"/>
      <c r="I250" s="84"/>
      <c r="J250" s="84"/>
      <c r="K250" s="99" t="s">
        <v>48</v>
      </c>
    </row>
    <row r="251" spans="1:12" x14ac:dyDescent="0.25">
      <c r="A251" s="40"/>
      <c r="B251" s="40"/>
      <c r="C251" s="40"/>
      <c r="D251" s="40"/>
      <c r="E251" s="40"/>
      <c r="F251" s="40"/>
      <c r="H251" s="40"/>
      <c r="I251" s="40"/>
      <c r="J251" s="40"/>
      <c r="K251" s="97" t="s">
        <v>49</v>
      </c>
    </row>
  </sheetData>
  <mergeCells count="214">
    <mergeCell ref="F230:K230"/>
    <mergeCell ref="K220:K226"/>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9"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6" width="8.28515625" customWidth="1"/>
    <col min="7" max="7" width="50.7109375" customWidth="1"/>
    <col min="8" max="8" width="12" customWidth="1"/>
    <col min="9" max="9" width="9.28515625" bestFit="1" customWidth="1"/>
    <col min="10" max="12" width="8.28515625" customWidth="1"/>
  </cols>
  <sheetData>
    <row r="1" spans="1:12" ht="20.25" customHeight="1" x14ac:dyDescent="0.35">
      <c r="A1" s="138" t="s">
        <v>50</v>
      </c>
      <c r="B1" s="138"/>
      <c r="C1" s="138"/>
      <c r="D1" s="138"/>
      <c r="E1" s="138"/>
      <c r="F1" s="138"/>
      <c r="G1" s="138"/>
      <c r="H1" s="138"/>
      <c r="I1" s="138"/>
      <c r="J1" s="138"/>
      <c r="K1" s="138"/>
      <c r="L1" s="2"/>
    </row>
    <row r="2" spans="1:12" x14ac:dyDescent="0.25">
      <c r="A2" s="39"/>
      <c r="B2" s="5"/>
      <c r="C2" s="5"/>
      <c r="D2" s="40"/>
      <c r="E2" s="40"/>
      <c r="F2" s="40"/>
      <c r="G2" s="40"/>
      <c r="H2" s="40"/>
      <c r="I2" s="40"/>
      <c r="J2" s="5"/>
      <c r="K2" s="40"/>
      <c r="L2" s="40"/>
    </row>
    <row r="3" spans="1:12" x14ac:dyDescent="0.25">
      <c r="A3" s="3" t="s">
        <v>31</v>
      </c>
      <c r="B3" s="41"/>
      <c r="C3" s="131">
        <f>Gesamtstunden!B4</f>
        <v>0</v>
      </c>
      <c r="D3" s="40"/>
      <c r="E3" s="40"/>
      <c r="F3" s="40"/>
      <c r="G3" s="40"/>
      <c r="H3" s="40"/>
      <c r="I3" s="42"/>
      <c r="J3" s="4"/>
      <c r="K3" s="42"/>
      <c r="L3" s="42"/>
    </row>
    <row r="4" spans="1:12" x14ac:dyDescent="0.25">
      <c r="A4" s="3" t="s">
        <v>51</v>
      </c>
      <c r="B4" s="41"/>
      <c r="C4" s="132">
        <v>12</v>
      </c>
      <c r="E4" s="5"/>
      <c r="F4" s="156" t="s">
        <v>56</v>
      </c>
      <c r="G4" s="156"/>
      <c r="H4" s="156"/>
      <c r="I4" s="156"/>
      <c r="J4" s="5"/>
      <c r="K4" s="40"/>
      <c r="L4" s="43"/>
    </row>
    <row r="5" spans="1:12" x14ac:dyDescent="0.25">
      <c r="A5" s="3" t="s">
        <v>32</v>
      </c>
      <c r="B5" s="41"/>
      <c r="C5" s="5">
        <f>Gesamtstunden!B5</f>
        <v>0</v>
      </c>
      <c r="D5" s="5"/>
      <c r="E5" s="5"/>
      <c r="F5" s="5"/>
      <c r="G5" s="5"/>
      <c r="H5" s="5"/>
      <c r="I5" s="44"/>
      <c r="J5" s="5"/>
      <c r="K5" s="40"/>
      <c r="L5" s="44"/>
    </row>
    <row r="6" spans="1:12" ht="15" customHeight="1" x14ac:dyDescent="0.25">
      <c r="A6" s="124"/>
      <c r="B6" s="5"/>
      <c r="C6" s="5"/>
      <c r="D6" s="5"/>
      <c r="E6" s="5"/>
      <c r="F6" s="5"/>
      <c r="G6" s="5"/>
      <c r="H6" s="5"/>
      <c r="I6" s="45" t="s">
        <v>16</v>
      </c>
      <c r="J6" s="40" t="s">
        <v>17</v>
      </c>
      <c r="K6" s="46">
        <f>Gesamtstunden!B10</f>
        <v>0.33333333333333331</v>
      </c>
      <c r="L6" s="47">
        <v>1</v>
      </c>
    </row>
    <row r="7" spans="1:12" x14ac:dyDescent="0.25">
      <c r="A7" s="7" t="s">
        <v>18</v>
      </c>
      <c r="B7" s="5"/>
      <c r="C7" s="5"/>
      <c r="D7" s="5"/>
      <c r="E7" s="5"/>
      <c r="F7" s="5"/>
      <c r="G7" s="5"/>
      <c r="H7" s="5"/>
      <c r="I7" s="48"/>
      <c r="J7" s="40" t="s">
        <v>19</v>
      </c>
      <c r="K7" s="46">
        <f>Gesamtstunden!B11</f>
        <v>0.33333333333333331</v>
      </c>
      <c r="L7" s="47">
        <v>2</v>
      </c>
    </row>
    <row r="8" spans="1:12" ht="15" customHeight="1" x14ac:dyDescent="0.25">
      <c r="A8" s="130">
        <v>1</v>
      </c>
      <c r="B8" s="129" t="s">
        <v>95</v>
      </c>
      <c r="C8" s="8" t="str">
        <f>Gesamtstunden!E11</f>
        <v>"Name"</v>
      </c>
      <c r="D8" s="8"/>
      <c r="E8" s="41"/>
      <c r="F8" s="41"/>
      <c r="G8" s="41"/>
      <c r="H8" s="41"/>
      <c r="I8" s="48"/>
      <c r="J8" s="40" t="s">
        <v>20</v>
      </c>
      <c r="K8" s="46">
        <f>Gesamtstunden!B12</f>
        <v>0.33333333333333331</v>
      </c>
      <c r="L8" s="47">
        <v>3</v>
      </c>
    </row>
    <row r="9" spans="1:12" x14ac:dyDescent="0.25">
      <c r="A9" s="130">
        <v>2</v>
      </c>
      <c r="B9" s="129" t="s">
        <v>95</v>
      </c>
      <c r="C9" s="8" t="str">
        <f>Gesamtstunden!E12</f>
        <v>"Name"</v>
      </c>
      <c r="D9" s="8"/>
      <c r="E9" s="5"/>
      <c r="F9" s="5"/>
      <c r="G9" s="5"/>
      <c r="H9" s="5"/>
      <c r="I9" s="48"/>
      <c r="J9" s="40" t="s">
        <v>21</v>
      </c>
      <c r="K9" s="46">
        <f>Gesamtstunden!B13</f>
        <v>0.33333333333333331</v>
      </c>
      <c r="L9" s="47">
        <v>4</v>
      </c>
    </row>
    <row r="10" spans="1:12" x14ac:dyDescent="0.25">
      <c r="A10" s="130">
        <v>3</v>
      </c>
      <c r="B10" s="129" t="s">
        <v>95</v>
      </c>
      <c r="C10" s="8" t="str">
        <f>Gesamtstunden!E13</f>
        <v>"Name"</v>
      </c>
      <c r="D10" s="8"/>
      <c r="E10" s="5"/>
      <c r="F10" s="5"/>
      <c r="G10" s="5"/>
      <c r="H10" s="5"/>
      <c r="I10" s="48"/>
      <c r="J10" s="40" t="s">
        <v>22</v>
      </c>
      <c r="K10" s="46">
        <f>Gesamtstunden!B14</f>
        <v>0.22916666666666666</v>
      </c>
      <c r="L10" s="47">
        <v>5</v>
      </c>
    </row>
    <row r="11" spans="1:12" x14ac:dyDescent="0.25">
      <c r="A11" s="130">
        <v>4</v>
      </c>
      <c r="B11" s="129" t="s">
        <v>95</v>
      </c>
      <c r="C11" s="8" t="str">
        <f>Gesamtstunden!E14</f>
        <v>"Name"</v>
      </c>
      <c r="D11" s="8"/>
      <c r="E11" s="5"/>
      <c r="F11" s="5"/>
      <c r="G11" s="5"/>
      <c r="H11" s="5"/>
      <c r="I11" s="40"/>
      <c r="J11" s="40" t="s">
        <v>23</v>
      </c>
      <c r="K11" s="46">
        <f>Gesamtstunden!B15</f>
        <v>0</v>
      </c>
      <c r="L11" s="47">
        <v>6</v>
      </c>
    </row>
    <row r="12" spans="1:12" x14ac:dyDescent="0.25">
      <c r="A12" s="130">
        <v>5</v>
      </c>
      <c r="B12" s="3" t="str">
        <f>CONCATENATE("= ",Gesamtstunden!F20)</f>
        <v>= andere Tätigkeit 
(nicht Projekt zuordenbar)</v>
      </c>
      <c r="C12" s="5"/>
      <c r="D12" s="5"/>
      <c r="E12" s="5"/>
      <c r="F12" s="5"/>
      <c r="G12" s="5"/>
      <c r="H12" s="5"/>
      <c r="I12" s="40"/>
      <c r="J12" s="40" t="s">
        <v>24</v>
      </c>
      <c r="K12" s="46">
        <f>Gesamtstunden!B16</f>
        <v>0</v>
      </c>
      <c r="L12" s="47">
        <v>7</v>
      </c>
    </row>
    <row r="13" spans="1:12" ht="15.75" thickBot="1" x14ac:dyDescent="0.3">
      <c r="A13" s="3"/>
      <c r="B13" s="5"/>
      <c r="C13" s="5"/>
      <c r="D13" s="5"/>
      <c r="E13" s="5"/>
      <c r="F13" s="5"/>
      <c r="G13" s="5"/>
      <c r="H13" s="5"/>
      <c r="I13" s="48"/>
      <c r="J13" s="48"/>
      <c r="K13" s="49">
        <f>SUM(K6:K12)</f>
        <v>1.5625</v>
      </c>
    </row>
    <row r="14" spans="1:12" ht="15.75" thickTop="1" x14ac:dyDescent="0.25">
      <c r="A14" s="48"/>
      <c r="B14" s="50"/>
      <c r="C14" s="50"/>
      <c r="D14" s="51"/>
      <c r="E14" s="51"/>
      <c r="F14" s="51"/>
      <c r="G14" s="52" t="s">
        <v>52</v>
      </c>
      <c r="H14" s="52"/>
      <c r="I14" s="52"/>
      <c r="J14" s="51"/>
      <c r="K14" s="52"/>
    </row>
    <row r="15" spans="1:12" ht="38.25" x14ac:dyDescent="0.25">
      <c r="A15" s="96" t="s">
        <v>54</v>
      </c>
      <c r="B15" s="100" t="s">
        <v>28</v>
      </c>
      <c r="C15" s="100" t="s">
        <v>29</v>
      </c>
      <c r="D15" s="100" t="s">
        <v>25</v>
      </c>
      <c r="E15" s="87" t="s">
        <v>26</v>
      </c>
      <c r="F15" s="87" t="s">
        <v>27</v>
      </c>
      <c r="G15" s="127" t="s">
        <v>57</v>
      </c>
      <c r="H15" s="127" t="s">
        <v>69</v>
      </c>
      <c r="I15" s="157" t="s">
        <v>61</v>
      </c>
      <c r="J15" s="53" t="s">
        <v>58</v>
      </c>
      <c r="K15" s="87" t="s">
        <v>59</v>
      </c>
    </row>
    <row r="16" spans="1:12" x14ac:dyDescent="0.25">
      <c r="A16" s="36"/>
      <c r="B16" s="101"/>
      <c r="C16" s="101"/>
      <c r="D16" s="54"/>
      <c r="E16" s="88"/>
      <c r="F16" s="88"/>
      <c r="G16" s="128"/>
      <c r="H16" s="128" t="s">
        <v>70</v>
      </c>
      <c r="I16" s="158"/>
      <c r="J16" s="54" t="s">
        <v>55</v>
      </c>
      <c r="K16" s="88" t="s">
        <v>60</v>
      </c>
    </row>
    <row r="17" spans="1:11" x14ac:dyDescent="0.25">
      <c r="A17" s="146">
        <f>DATE(C3,C4,1)</f>
        <v>336</v>
      </c>
      <c r="B17" s="152"/>
      <c r="C17" s="152"/>
      <c r="D17" s="152"/>
      <c r="E17" s="152" t="str">
        <f>IF(C17="","",C17-B17-D17)</f>
        <v/>
      </c>
      <c r="F17" s="152">
        <f>IF(ISNA(INDEX($J$6:$L$10,MATCH(WEEKDAY($A17,2),$L$6:$L$10,0),1)),0,INDEX($J$6:$L$10,MATCH(WEEKDAY($A17,2),$L$6:$L$10,0),2))</f>
        <v>0</v>
      </c>
      <c r="G17" s="57"/>
      <c r="H17" s="107"/>
      <c r="I17" s="56"/>
      <c r="J17" s="102"/>
      <c r="K17" s="154">
        <f>SUM(J17:J23)</f>
        <v>0</v>
      </c>
    </row>
    <row r="18" spans="1:11" x14ac:dyDescent="0.25">
      <c r="A18" s="147"/>
      <c r="B18" s="150"/>
      <c r="C18" s="150"/>
      <c r="D18" s="150"/>
      <c r="E18" s="150"/>
      <c r="F18" s="150"/>
      <c r="G18" s="60"/>
      <c r="H18" s="108"/>
      <c r="I18" s="59"/>
      <c r="J18" s="103"/>
      <c r="K18" s="143"/>
    </row>
    <row r="19" spans="1:11" x14ac:dyDescent="0.25">
      <c r="A19" s="147"/>
      <c r="B19" s="150"/>
      <c r="C19" s="150"/>
      <c r="D19" s="150"/>
      <c r="E19" s="150"/>
      <c r="F19" s="150"/>
      <c r="G19" s="60"/>
      <c r="H19" s="108"/>
      <c r="I19" s="59"/>
      <c r="J19" s="103"/>
      <c r="K19" s="143"/>
    </row>
    <row r="20" spans="1:11" x14ac:dyDescent="0.25">
      <c r="A20" s="147"/>
      <c r="B20" s="150"/>
      <c r="C20" s="150"/>
      <c r="D20" s="150"/>
      <c r="E20" s="150"/>
      <c r="F20" s="150"/>
      <c r="G20" s="60"/>
      <c r="H20" s="108"/>
      <c r="I20" s="59"/>
      <c r="J20" s="103"/>
      <c r="K20" s="143"/>
    </row>
    <row r="21" spans="1:11" x14ac:dyDescent="0.25">
      <c r="A21" s="147"/>
      <c r="B21" s="150"/>
      <c r="C21" s="150"/>
      <c r="D21" s="150"/>
      <c r="E21" s="150"/>
      <c r="F21" s="150"/>
      <c r="G21" s="60"/>
      <c r="H21" s="108"/>
      <c r="I21" s="59"/>
      <c r="J21" s="103"/>
      <c r="K21" s="143"/>
    </row>
    <row r="22" spans="1:11" x14ac:dyDescent="0.25">
      <c r="A22" s="147"/>
      <c r="B22" s="150"/>
      <c r="C22" s="150"/>
      <c r="D22" s="150"/>
      <c r="E22" s="150"/>
      <c r="F22" s="150"/>
      <c r="G22" s="60"/>
      <c r="H22" s="108"/>
      <c r="I22" s="59"/>
      <c r="J22" s="103"/>
      <c r="K22" s="143"/>
    </row>
    <row r="23" spans="1:11" x14ac:dyDescent="0.25">
      <c r="A23" s="148" t="e">
        <f>DATE(YEAR(#REF!),MONTH(#REF!),1)</f>
        <v>#REF!</v>
      </c>
      <c r="B23" s="151"/>
      <c r="C23" s="151"/>
      <c r="D23" s="151"/>
      <c r="E23" s="151"/>
      <c r="F23" s="151"/>
      <c r="G23" s="63"/>
      <c r="H23" s="109"/>
      <c r="I23" s="62"/>
      <c r="J23" s="104"/>
      <c r="K23" s="144"/>
    </row>
    <row r="24" spans="1:11" x14ac:dyDescent="0.25">
      <c r="A24" s="146">
        <f>A17+1</f>
        <v>337</v>
      </c>
      <c r="B24" s="152"/>
      <c r="C24" s="152"/>
      <c r="D24" s="152"/>
      <c r="E24" s="152" t="str">
        <f>IF(C24="","",C24-B24-D24)</f>
        <v/>
      </c>
      <c r="F24" s="152">
        <f>IF(ISNA(INDEX($J$6:$L$10,MATCH(WEEKDAY($A24,2),$L$6:$L$10,0),1)),0,INDEX($J$6:$L$10,MATCH(WEEKDAY($A24,2),$L$6:$L$10,0),2))</f>
        <v>0</v>
      </c>
      <c r="G24" s="57"/>
      <c r="H24" s="107"/>
      <c r="I24" s="56"/>
      <c r="J24" s="102"/>
      <c r="K24" s="154">
        <f>SUM(J24:J30)</f>
        <v>0</v>
      </c>
    </row>
    <row r="25" spans="1:11" x14ac:dyDescent="0.25">
      <c r="A25" s="147"/>
      <c r="B25" s="150"/>
      <c r="C25" s="150"/>
      <c r="D25" s="150"/>
      <c r="E25" s="150"/>
      <c r="F25" s="150"/>
      <c r="G25" s="60"/>
      <c r="H25" s="108"/>
      <c r="I25" s="59"/>
      <c r="J25" s="103"/>
      <c r="K25" s="143"/>
    </row>
    <row r="26" spans="1:11" x14ac:dyDescent="0.25">
      <c r="A26" s="147"/>
      <c r="B26" s="150"/>
      <c r="C26" s="150"/>
      <c r="D26" s="150"/>
      <c r="E26" s="150"/>
      <c r="F26" s="150"/>
      <c r="G26" s="60"/>
      <c r="H26" s="108"/>
      <c r="I26" s="59"/>
      <c r="J26" s="103"/>
      <c r="K26" s="143"/>
    </row>
    <row r="27" spans="1:11" x14ac:dyDescent="0.25">
      <c r="A27" s="147"/>
      <c r="B27" s="150"/>
      <c r="C27" s="150"/>
      <c r="D27" s="150"/>
      <c r="E27" s="150"/>
      <c r="F27" s="150"/>
      <c r="G27" s="60"/>
      <c r="H27" s="108"/>
      <c r="I27" s="59"/>
      <c r="J27" s="103"/>
      <c r="K27" s="143"/>
    </row>
    <row r="28" spans="1:11" x14ac:dyDescent="0.25">
      <c r="A28" s="147"/>
      <c r="B28" s="150"/>
      <c r="C28" s="150"/>
      <c r="D28" s="150"/>
      <c r="E28" s="150"/>
      <c r="F28" s="150"/>
      <c r="G28" s="60"/>
      <c r="H28" s="108"/>
      <c r="I28" s="59"/>
      <c r="J28" s="103"/>
      <c r="K28" s="143"/>
    </row>
    <row r="29" spans="1:11" x14ac:dyDescent="0.25">
      <c r="A29" s="147"/>
      <c r="B29" s="150"/>
      <c r="C29" s="150"/>
      <c r="D29" s="150"/>
      <c r="E29" s="150"/>
      <c r="F29" s="150"/>
      <c r="G29" s="60"/>
      <c r="H29" s="108"/>
      <c r="I29" s="59"/>
      <c r="J29" s="103"/>
      <c r="K29" s="143"/>
    </row>
    <row r="30" spans="1:11" x14ac:dyDescent="0.25">
      <c r="A30" s="148"/>
      <c r="B30" s="153"/>
      <c r="C30" s="153"/>
      <c r="D30" s="153"/>
      <c r="E30" s="153"/>
      <c r="F30" s="153"/>
      <c r="G30" s="66"/>
      <c r="H30" s="110"/>
      <c r="I30" s="65"/>
      <c r="J30" s="105"/>
      <c r="K30" s="155"/>
    </row>
    <row r="31" spans="1:11" x14ac:dyDescent="0.25">
      <c r="A31" s="146">
        <f>A24+1</f>
        <v>338</v>
      </c>
      <c r="B31" s="149"/>
      <c r="C31" s="149"/>
      <c r="D31" s="149"/>
      <c r="E31" s="149" t="str">
        <f>IF(C31="","",C31-B31-D31)</f>
        <v/>
      </c>
      <c r="F31" s="149">
        <f>IF(ISNA(INDEX($J$6:$L$10,MATCH(WEEKDAY($A31,2),$L$6:$L$10,0),1)),0,INDEX($J$6:$L$10,MATCH(WEEKDAY($A31,2),$L$6:$L$10,0),2))</f>
        <v>0.33333333333333331</v>
      </c>
      <c r="G31" s="69"/>
      <c r="H31" s="111"/>
      <c r="I31" s="68"/>
      <c r="J31" s="106"/>
      <c r="K31" s="142">
        <f>SUM(J31:J37)</f>
        <v>0</v>
      </c>
    </row>
    <row r="32" spans="1:11" ht="15" customHeight="1" x14ac:dyDescent="0.25">
      <c r="A32" s="147"/>
      <c r="B32" s="150"/>
      <c r="C32" s="150"/>
      <c r="D32" s="150"/>
      <c r="E32" s="150"/>
      <c r="F32" s="150"/>
      <c r="G32" s="60"/>
      <c r="H32" s="108"/>
      <c r="I32" s="59"/>
      <c r="J32" s="103"/>
      <c r="K32" s="143"/>
    </row>
    <row r="33" spans="1:11" x14ac:dyDescent="0.25">
      <c r="A33" s="147"/>
      <c r="B33" s="150"/>
      <c r="C33" s="150"/>
      <c r="D33" s="150"/>
      <c r="E33" s="150"/>
      <c r="F33" s="150"/>
      <c r="G33" s="60"/>
      <c r="H33" s="108"/>
      <c r="I33" s="59"/>
      <c r="J33" s="103"/>
      <c r="K33" s="143"/>
    </row>
    <row r="34" spans="1:11" x14ac:dyDescent="0.25">
      <c r="A34" s="147"/>
      <c r="B34" s="150"/>
      <c r="C34" s="150"/>
      <c r="D34" s="150"/>
      <c r="E34" s="150"/>
      <c r="F34" s="150"/>
      <c r="G34" s="60"/>
      <c r="H34" s="108"/>
      <c r="I34" s="59"/>
      <c r="J34" s="103"/>
      <c r="K34" s="143"/>
    </row>
    <row r="35" spans="1:11" x14ac:dyDescent="0.25">
      <c r="A35" s="147"/>
      <c r="B35" s="150"/>
      <c r="C35" s="150"/>
      <c r="D35" s="150"/>
      <c r="E35" s="150"/>
      <c r="F35" s="150"/>
      <c r="G35" s="60"/>
      <c r="H35" s="108"/>
      <c r="I35" s="59"/>
      <c r="J35" s="103"/>
      <c r="K35" s="143"/>
    </row>
    <row r="36" spans="1:11" x14ac:dyDescent="0.25">
      <c r="A36" s="147"/>
      <c r="B36" s="150"/>
      <c r="C36" s="150"/>
      <c r="D36" s="150"/>
      <c r="E36" s="150"/>
      <c r="F36" s="150"/>
      <c r="G36" s="60"/>
      <c r="H36" s="108"/>
      <c r="I36" s="59"/>
      <c r="J36" s="103"/>
      <c r="K36" s="143"/>
    </row>
    <row r="37" spans="1:11" x14ac:dyDescent="0.25">
      <c r="A37" s="148"/>
      <c r="B37" s="151"/>
      <c r="C37" s="151"/>
      <c r="D37" s="151"/>
      <c r="E37" s="151"/>
      <c r="F37" s="151"/>
      <c r="G37" s="63"/>
      <c r="H37" s="109"/>
      <c r="I37" s="62"/>
      <c r="J37" s="104"/>
      <c r="K37" s="144"/>
    </row>
    <row r="38" spans="1:11" x14ac:dyDescent="0.25">
      <c r="A38" s="146">
        <f>A31+1</f>
        <v>339</v>
      </c>
      <c r="B38" s="152"/>
      <c r="C38" s="152"/>
      <c r="D38" s="152"/>
      <c r="E38" s="152" t="str">
        <f>IF(C38="","",C38-B38-D38)</f>
        <v/>
      </c>
      <c r="F38" s="152">
        <f>IF(ISNA(INDEX($J$6:$L$10,MATCH(WEEKDAY($A38,2),$L$6:$L$10,0),1)),0,INDEX($J$6:$L$10,MATCH(WEEKDAY($A38,2),$L$6:$L$10,0),2))</f>
        <v>0.33333333333333331</v>
      </c>
      <c r="G38" s="57"/>
      <c r="H38" s="107"/>
      <c r="I38" s="56"/>
      <c r="J38" s="102"/>
      <c r="K38" s="154">
        <f>SUM(J38:J44)</f>
        <v>0</v>
      </c>
    </row>
    <row r="39" spans="1:11" x14ac:dyDescent="0.25">
      <c r="A39" s="147"/>
      <c r="B39" s="150"/>
      <c r="C39" s="150"/>
      <c r="D39" s="150"/>
      <c r="E39" s="150"/>
      <c r="F39" s="150"/>
      <c r="G39" s="60"/>
      <c r="H39" s="108"/>
      <c r="I39" s="59"/>
      <c r="J39" s="103"/>
      <c r="K39" s="143"/>
    </row>
    <row r="40" spans="1:11" x14ac:dyDescent="0.25">
      <c r="A40" s="147"/>
      <c r="B40" s="150"/>
      <c r="C40" s="150"/>
      <c r="D40" s="150"/>
      <c r="E40" s="150"/>
      <c r="F40" s="150"/>
      <c r="G40" s="60"/>
      <c r="H40" s="108"/>
      <c r="I40" s="59"/>
      <c r="J40" s="103"/>
      <c r="K40" s="143"/>
    </row>
    <row r="41" spans="1:11" x14ac:dyDescent="0.25">
      <c r="A41" s="147"/>
      <c r="B41" s="150"/>
      <c r="C41" s="150"/>
      <c r="D41" s="150"/>
      <c r="E41" s="150"/>
      <c r="F41" s="150"/>
      <c r="G41" s="60"/>
      <c r="H41" s="108"/>
      <c r="I41" s="59"/>
      <c r="J41" s="103"/>
      <c r="K41" s="143"/>
    </row>
    <row r="42" spans="1:11" x14ac:dyDescent="0.25">
      <c r="A42" s="147"/>
      <c r="B42" s="150"/>
      <c r="C42" s="150"/>
      <c r="D42" s="150"/>
      <c r="E42" s="150"/>
      <c r="F42" s="150"/>
      <c r="G42" s="60"/>
      <c r="H42" s="108"/>
      <c r="I42" s="59"/>
      <c r="J42" s="103"/>
      <c r="K42" s="143"/>
    </row>
    <row r="43" spans="1:11" x14ac:dyDescent="0.25">
      <c r="A43" s="147"/>
      <c r="B43" s="150"/>
      <c r="C43" s="150"/>
      <c r="D43" s="150"/>
      <c r="E43" s="150"/>
      <c r="F43" s="150"/>
      <c r="G43" s="60"/>
      <c r="H43" s="108"/>
      <c r="I43" s="59"/>
      <c r="J43" s="103"/>
      <c r="K43" s="143"/>
    </row>
    <row r="44" spans="1:11" x14ac:dyDescent="0.25">
      <c r="A44" s="148"/>
      <c r="B44" s="153"/>
      <c r="C44" s="153"/>
      <c r="D44" s="153"/>
      <c r="E44" s="153"/>
      <c r="F44" s="153"/>
      <c r="G44" s="66"/>
      <c r="H44" s="110"/>
      <c r="I44" s="65"/>
      <c r="J44" s="105"/>
      <c r="K44" s="155"/>
    </row>
    <row r="45" spans="1:11" x14ac:dyDescent="0.25">
      <c r="A45" s="146">
        <f>A38+1</f>
        <v>340</v>
      </c>
      <c r="B45" s="149"/>
      <c r="C45" s="149"/>
      <c r="D45" s="149"/>
      <c r="E45" s="149" t="str">
        <f>IF(C45="","",C45-B45-D45)</f>
        <v/>
      </c>
      <c r="F45" s="149">
        <f>IF(ISNA(INDEX($J$6:$L$10,MATCH(WEEKDAY($A45,2),$L$6:$L$10,0),1)),0,INDEX($J$6:$L$10,MATCH(WEEKDAY($A45,2),$L$6:$L$10,0),2))</f>
        <v>0.33333333333333331</v>
      </c>
      <c r="G45" s="69"/>
      <c r="H45" s="111"/>
      <c r="I45" s="68"/>
      <c r="J45" s="106"/>
      <c r="K45" s="142">
        <f>SUM(J45:J51)</f>
        <v>0</v>
      </c>
    </row>
    <row r="46" spans="1:11" x14ac:dyDescent="0.25">
      <c r="A46" s="147"/>
      <c r="B46" s="150"/>
      <c r="C46" s="150"/>
      <c r="D46" s="150"/>
      <c r="E46" s="150"/>
      <c r="F46" s="150"/>
      <c r="G46" s="60"/>
      <c r="H46" s="108"/>
      <c r="I46" s="59"/>
      <c r="J46" s="103"/>
      <c r="K46" s="143"/>
    </row>
    <row r="47" spans="1:11" x14ac:dyDescent="0.25">
      <c r="A47" s="147"/>
      <c r="B47" s="150"/>
      <c r="C47" s="150"/>
      <c r="D47" s="150"/>
      <c r="E47" s="150"/>
      <c r="F47" s="150"/>
      <c r="G47" s="60"/>
      <c r="H47" s="108"/>
      <c r="I47" s="59"/>
      <c r="J47" s="103"/>
      <c r="K47" s="143"/>
    </row>
    <row r="48" spans="1:11" x14ac:dyDescent="0.25">
      <c r="A48" s="147"/>
      <c r="B48" s="150"/>
      <c r="C48" s="150"/>
      <c r="D48" s="150"/>
      <c r="E48" s="150"/>
      <c r="F48" s="150"/>
      <c r="G48" s="60"/>
      <c r="H48" s="108"/>
      <c r="I48" s="59"/>
      <c r="J48" s="103"/>
      <c r="K48" s="143"/>
    </row>
    <row r="49" spans="1:11" x14ac:dyDescent="0.25">
      <c r="A49" s="147"/>
      <c r="B49" s="150"/>
      <c r="C49" s="150"/>
      <c r="D49" s="150"/>
      <c r="E49" s="150"/>
      <c r="F49" s="150"/>
      <c r="G49" s="60"/>
      <c r="H49" s="108"/>
      <c r="I49" s="59"/>
      <c r="J49" s="103"/>
      <c r="K49" s="143"/>
    </row>
    <row r="50" spans="1:11" x14ac:dyDescent="0.25">
      <c r="A50" s="147"/>
      <c r="B50" s="150"/>
      <c r="C50" s="150"/>
      <c r="D50" s="150"/>
      <c r="E50" s="150"/>
      <c r="F50" s="150"/>
      <c r="G50" s="60"/>
      <c r="H50" s="108"/>
      <c r="I50" s="59"/>
      <c r="J50" s="103"/>
      <c r="K50" s="143"/>
    </row>
    <row r="51" spans="1:11" x14ac:dyDescent="0.25">
      <c r="A51" s="148"/>
      <c r="B51" s="151"/>
      <c r="C51" s="151"/>
      <c r="D51" s="151"/>
      <c r="E51" s="151"/>
      <c r="F51" s="151"/>
      <c r="G51" s="63"/>
      <c r="H51" s="109"/>
      <c r="I51" s="62"/>
      <c r="J51" s="104"/>
      <c r="K51" s="144"/>
    </row>
    <row r="52" spans="1:11" x14ac:dyDescent="0.25">
      <c r="A52" s="146">
        <f>A45+1</f>
        <v>341</v>
      </c>
      <c r="B52" s="152"/>
      <c r="C52" s="152"/>
      <c r="D52" s="152"/>
      <c r="E52" s="152" t="str">
        <f>IF(C52="","",C52-B52-D52)</f>
        <v/>
      </c>
      <c r="F52" s="152">
        <f>IF(ISNA(INDEX($J$6:$L$10,MATCH(WEEKDAY($A52,2),$L$6:$L$10,0),1)),0,INDEX($J$6:$L$10,MATCH(WEEKDAY($A52,2),$L$6:$L$10,0),2))</f>
        <v>0.33333333333333331</v>
      </c>
      <c r="G52" s="57"/>
      <c r="H52" s="107"/>
      <c r="I52" s="56"/>
      <c r="J52" s="102"/>
      <c r="K52" s="154">
        <f>SUM(J52:J58)</f>
        <v>0</v>
      </c>
    </row>
    <row r="53" spans="1:11" x14ac:dyDescent="0.25">
      <c r="A53" s="147"/>
      <c r="B53" s="150"/>
      <c r="C53" s="150"/>
      <c r="D53" s="150"/>
      <c r="E53" s="150"/>
      <c r="F53" s="150"/>
      <c r="G53" s="60"/>
      <c r="H53" s="108"/>
      <c r="I53" s="59"/>
      <c r="J53" s="103"/>
      <c r="K53" s="143"/>
    </row>
    <row r="54" spans="1:11" x14ac:dyDescent="0.25">
      <c r="A54" s="147"/>
      <c r="B54" s="150"/>
      <c r="C54" s="150"/>
      <c r="D54" s="150"/>
      <c r="E54" s="150"/>
      <c r="F54" s="150"/>
      <c r="G54" s="60"/>
      <c r="H54" s="108"/>
      <c r="I54" s="59"/>
      <c r="J54" s="103"/>
      <c r="K54" s="143"/>
    </row>
    <row r="55" spans="1:11" x14ac:dyDescent="0.25">
      <c r="A55" s="147"/>
      <c r="B55" s="150"/>
      <c r="C55" s="150"/>
      <c r="D55" s="150"/>
      <c r="E55" s="150"/>
      <c r="F55" s="150"/>
      <c r="G55" s="60"/>
      <c r="H55" s="108"/>
      <c r="I55" s="59"/>
      <c r="J55" s="103"/>
      <c r="K55" s="143"/>
    </row>
    <row r="56" spans="1:11" x14ac:dyDescent="0.25">
      <c r="A56" s="147"/>
      <c r="B56" s="150"/>
      <c r="C56" s="150"/>
      <c r="D56" s="150"/>
      <c r="E56" s="150"/>
      <c r="F56" s="150"/>
      <c r="G56" s="60"/>
      <c r="H56" s="108"/>
      <c r="I56" s="59"/>
      <c r="J56" s="103"/>
      <c r="K56" s="143"/>
    </row>
    <row r="57" spans="1:11" x14ac:dyDescent="0.25">
      <c r="A57" s="147"/>
      <c r="B57" s="150"/>
      <c r="C57" s="150"/>
      <c r="D57" s="150"/>
      <c r="E57" s="150"/>
      <c r="F57" s="150"/>
      <c r="G57" s="60"/>
      <c r="H57" s="108"/>
      <c r="I57" s="59"/>
      <c r="J57" s="103"/>
      <c r="K57" s="143"/>
    </row>
    <row r="58" spans="1:11" x14ac:dyDescent="0.25">
      <c r="A58" s="148"/>
      <c r="B58" s="153"/>
      <c r="C58" s="153"/>
      <c r="D58" s="153"/>
      <c r="E58" s="153"/>
      <c r="F58" s="153"/>
      <c r="G58" s="66"/>
      <c r="H58" s="110"/>
      <c r="I58" s="65"/>
      <c r="J58" s="105"/>
      <c r="K58" s="155"/>
    </row>
    <row r="59" spans="1:11" x14ac:dyDescent="0.25">
      <c r="A59" s="146">
        <f>A52+1</f>
        <v>342</v>
      </c>
      <c r="B59" s="149"/>
      <c r="C59" s="149"/>
      <c r="D59" s="149"/>
      <c r="E59" s="149" t="str">
        <f>IF(C59="","",C59-B59-D59)</f>
        <v/>
      </c>
      <c r="F59" s="149">
        <f>IF(ISNA(INDEX($J$6:$L$10,MATCH(WEEKDAY($A59,2),$L$6:$L$10,0),1)),0,INDEX($J$6:$L$10,MATCH(WEEKDAY($A59,2),$L$6:$L$10,0),2))</f>
        <v>0.22916666666666666</v>
      </c>
      <c r="G59" s="69"/>
      <c r="H59" s="111"/>
      <c r="I59" s="68"/>
      <c r="J59" s="106"/>
      <c r="K59" s="142">
        <f>SUM(J59:J65)</f>
        <v>0</v>
      </c>
    </row>
    <row r="60" spans="1:11" x14ac:dyDescent="0.25">
      <c r="A60" s="147"/>
      <c r="B60" s="150"/>
      <c r="C60" s="150"/>
      <c r="D60" s="150"/>
      <c r="E60" s="150"/>
      <c r="F60" s="150"/>
      <c r="G60" s="60"/>
      <c r="H60" s="108"/>
      <c r="I60" s="59"/>
      <c r="J60" s="103"/>
      <c r="K60" s="143"/>
    </row>
    <row r="61" spans="1:11" x14ac:dyDescent="0.25">
      <c r="A61" s="147"/>
      <c r="B61" s="150"/>
      <c r="C61" s="150"/>
      <c r="D61" s="150"/>
      <c r="E61" s="150"/>
      <c r="F61" s="150"/>
      <c r="G61" s="60"/>
      <c r="H61" s="108"/>
      <c r="I61" s="59"/>
      <c r="J61" s="103"/>
      <c r="K61" s="143"/>
    </row>
    <row r="62" spans="1:11" x14ac:dyDescent="0.25">
      <c r="A62" s="147"/>
      <c r="B62" s="150"/>
      <c r="C62" s="150"/>
      <c r="D62" s="150"/>
      <c r="E62" s="150"/>
      <c r="F62" s="150"/>
      <c r="G62" s="60"/>
      <c r="H62" s="108"/>
      <c r="I62" s="59"/>
      <c r="J62" s="103"/>
      <c r="K62" s="143"/>
    </row>
    <row r="63" spans="1:11" x14ac:dyDescent="0.25">
      <c r="A63" s="147"/>
      <c r="B63" s="150"/>
      <c r="C63" s="150"/>
      <c r="D63" s="150"/>
      <c r="E63" s="150"/>
      <c r="F63" s="150"/>
      <c r="G63" s="60"/>
      <c r="H63" s="108"/>
      <c r="I63" s="59"/>
      <c r="J63" s="103"/>
      <c r="K63" s="143"/>
    </row>
    <row r="64" spans="1:11" x14ac:dyDescent="0.25">
      <c r="A64" s="147"/>
      <c r="B64" s="150"/>
      <c r="C64" s="150"/>
      <c r="D64" s="150"/>
      <c r="E64" s="150"/>
      <c r="F64" s="150"/>
      <c r="G64" s="60"/>
      <c r="H64" s="108"/>
      <c r="I64" s="59"/>
      <c r="J64" s="103"/>
      <c r="K64" s="143"/>
    </row>
    <row r="65" spans="1:11" x14ac:dyDescent="0.25">
      <c r="A65" s="148"/>
      <c r="B65" s="151"/>
      <c r="C65" s="151"/>
      <c r="D65" s="151"/>
      <c r="E65" s="151"/>
      <c r="F65" s="151"/>
      <c r="G65" s="63"/>
      <c r="H65" s="109"/>
      <c r="I65" s="62"/>
      <c r="J65" s="104"/>
      <c r="K65" s="144"/>
    </row>
    <row r="66" spans="1:11" x14ac:dyDescent="0.25">
      <c r="A66" s="146">
        <f>A59+1</f>
        <v>343</v>
      </c>
      <c r="B66" s="152"/>
      <c r="C66" s="152"/>
      <c r="D66" s="152"/>
      <c r="E66" s="152" t="str">
        <f>IF(C66="","",C66-B66-D66)</f>
        <v/>
      </c>
      <c r="F66" s="152">
        <f>IF(ISNA(INDEX($J$6:$L$10,MATCH(WEEKDAY($A66,2),$L$6:$L$10,0),1)),0,INDEX($J$6:$L$10,MATCH(WEEKDAY($A66,2),$L$6:$L$10,0),2))</f>
        <v>0</v>
      </c>
      <c r="G66" s="57"/>
      <c r="H66" s="107"/>
      <c r="I66" s="56"/>
      <c r="J66" s="102"/>
      <c r="K66" s="154">
        <f>SUM(J66:J72)</f>
        <v>0</v>
      </c>
    </row>
    <row r="67" spans="1:11" x14ac:dyDescent="0.25">
      <c r="A67" s="147"/>
      <c r="B67" s="150"/>
      <c r="C67" s="150"/>
      <c r="D67" s="150"/>
      <c r="E67" s="150"/>
      <c r="F67" s="150"/>
      <c r="G67" s="60"/>
      <c r="H67" s="108"/>
      <c r="I67" s="59"/>
      <c r="J67" s="103"/>
      <c r="K67" s="143"/>
    </row>
    <row r="68" spans="1:11" x14ac:dyDescent="0.25">
      <c r="A68" s="147"/>
      <c r="B68" s="150"/>
      <c r="C68" s="150"/>
      <c r="D68" s="150"/>
      <c r="E68" s="150"/>
      <c r="F68" s="150"/>
      <c r="G68" s="60"/>
      <c r="H68" s="108"/>
      <c r="I68" s="59"/>
      <c r="J68" s="103"/>
      <c r="K68" s="143"/>
    </row>
    <row r="69" spans="1:11" x14ac:dyDescent="0.25">
      <c r="A69" s="147"/>
      <c r="B69" s="150"/>
      <c r="C69" s="150"/>
      <c r="D69" s="150"/>
      <c r="E69" s="150"/>
      <c r="F69" s="150"/>
      <c r="G69" s="60"/>
      <c r="H69" s="108"/>
      <c r="I69" s="59"/>
      <c r="J69" s="103"/>
      <c r="K69" s="143"/>
    </row>
    <row r="70" spans="1:11" x14ac:dyDescent="0.25">
      <c r="A70" s="147"/>
      <c r="B70" s="150"/>
      <c r="C70" s="150"/>
      <c r="D70" s="150"/>
      <c r="E70" s="150"/>
      <c r="F70" s="150"/>
      <c r="G70" s="60"/>
      <c r="H70" s="108"/>
      <c r="I70" s="59"/>
      <c r="J70" s="103"/>
      <c r="K70" s="143"/>
    </row>
    <row r="71" spans="1:11" x14ac:dyDescent="0.25">
      <c r="A71" s="147"/>
      <c r="B71" s="150"/>
      <c r="C71" s="150"/>
      <c r="D71" s="150"/>
      <c r="E71" s="150"/>
      <c r="F71" s="150"/>
      <c r="G71" s="60"/>
      <c r="H71" s="108"/>
      <c r="I71" s="59"/>
      <c r="J71" s="103"/>
      <c r="K71" s="143"/>
    </row>
    <row r="72" spans="1:11" x14ac:dyDescent="0.25">
      <c r="A72" s="148"/>
      <c r="B72" s="153"/>
      <c r="C72" s="153"/>
      <c r="D72" s="153"/>
      <c r="E72" s="153"/>
      <c r="F72" s="153"/>
      <c r="G72" s="66"/>
      <c r="H72" s="110"/>
      <c r="I72" s="65"/>
      <c r="J72" s="105"/>
      <c r="K72" s="155"/>
    </row>
    <row r="73" spans="1:11" x14ac:dyDescent="0.25">
      <c r="A73" s="146">
        <f>A66+1</f>
        <v>344</v>
      </c>
      <c r="B73" s="149"/>
      <c r="C73" s="149"/>
      <c r="D73" s="149"/>
      <c r="E73" s="149" t="str">
        <f>IF(C73="","",C73-B73-D73)</f>
        <v/>
      </c>
      <c r="F73" s="149">
        <f>IF(ISNA(INDEX($J$6:$L$10,MATCH(WEEKDAY($A73,2),$L$6:$L$10,0),1)),0,INDEX($J$6:$L$10,MATCH(WEEKDAY($A73,2),$L$6:$L$10,0),2))</f>
        <v>0</v>
      </c>
      <c r="G73" s="69"/>
      <c r="H73" s="111"/>
      <c r="I73" s="68"/>
      <c r="J73" s="106"/>
      <c r="K73" s="142">
        <f>SUM(J73:J79)</f>
        <v>0</v>
      </c>
    </row>
    <row r="74" spans="1:11" x14ac:dyDescent="0.25">
      <c r="A74" s="147"/>
      <c r="B74" s="150"/>
      <c r="C74" s="150"/>
      <c r="D74" s="150"/>
      <c r="E74" s="150"/>
      <c r="F74" s="150"/>
      <c r="G74" s="60"/>
      <c r="H74" s="108"/>
      <c r="I74" s="59"/>
      <c r="J74" s="103"/>
      <c r="K74" s="143"/>
    </row>
    <row r="75" spans="1:11" x14ac:dyDescent="0.25">
      <c r="A75" s="147"/>
      <c r="B75" s="150"/>
      <c r="C75" s="150"/>
      <c r="D75" s="150"/>
      <c r="E75" s="150"/>
      <c r="F75" s="150"/>
      <c r="G75" s="60"/>
      <c r="H75" s="108"/>
      <c r="I75" s="59"/>
      <c r="J75" s="103"/>
      <c r="K75" s="143"/>
    </row>
    <row r="76" spans="1:11" x14ac:dyDescent="0.25">
      <c r="A76" s="147"/>
      <c r="B76" s="150"/>
      <c r="C76" s="150"/>
      <c r="D76" s="150"/>
      <c r="E76" s="150"/>
      <c r="F76" s="150"/>
      <c r="G76" s="60"/>
      <c r="H76" s="108"/>
      <c r="I76" s="59"/>
      <c r="J76" s="103"/>
      <c r="K76" s="143"/>
    </row>
    <row r="77" spans="1:11" x14ac:dyDescent="0.25">
      <c r="A77" s="147"/>
      <c r="B77" s="150"/>
      <c r="C77" s="150"/>
      <c r="D77" s="150"/>
      <c r="E77" s="150"/>
      <c r="F77" s="150"/>
      <c r="G77" s="60"/>
      <c r="H77" s="108"/>
      <c r="I77" s="59"/>
      <c r="J77" s="103"/>
      <c r="K77" s="143"/>
    </row>
    <row r="78" spans="1:11" x14ac:dyDescent="0.25">
      <c r="A78" s="147"/>
      <c r="B78" s="150"/>
      <c r="C78" s="150"/>
      <c r="D78" s="150"/>
      <c r="E78" s="150"/>
      <c r="F78" s="150"/>
      <c r="G78" s="60"/>
      <c r="H78" s="108"/>
      <c r="I78" s="59"/>
      <c r="J78" s="103"/>
      <c r="K78" s="143"/>
    </row>
    <row r="79" spans="1:11" x14ac:dyDescent="0.25">
      <c r="A79" s="148"/>
      <c r="B79" s="151"/>
      <c r="C79" s="151"/>
      <c r="D79" s="151"/>
      <c r="E79" s="151"/>
      <c r="F79" s="151"/>
      <c r="G79" s="63"/>
      <c r="H79" s="109"/>
      <c r="I79" s="62"/>
      <c r="J79" s="104"/>
      <c r="K79" s="144"/>
    </row>
    <row r="80" spans="1:11" x14ac:dyDescent="0.25">
      <c r="A80" s="146">
        <f>A73+1</f>
        <v>345</v>
      </c>
      <c r="B80" s="152"/>
      <c r="C80" s="152"/>
      <c r="D80" s="152"/>
      <c r="E80" s="152" t="str">
        <f>IF(C80="","",C80-B80-D80)</f>
        <v/>
      </c>
      <c r="F80" s="152">
        <f>IF(ISNA(INDEX($J$6:$L$10,MATCH(WEEKDAY($A80,2),$L$6:$L$10,0),1)),0,INDEX($J$6:$L$10,MATCH(WEEKDAY($A80,2),$L$6:$L$10,0),2))</f>
        <v>0.33333333333333331</v>
      </c>
      <c r="G80" s="57"/>
      <c r="H80" s="107"/>
      <c r="I80" s="56"/>
      <c r="J80" s="102"/>
      <c r="K80" s="154">
        <f>SUM(J80:J86)</f>
        <v>0</v>
      </c>
    </row>
    <row r="81" spans="1:11" x14ac:dyDescent="0.25">
      <c r="A81" s="147"/>
      <c r="B81" s="150"/>
      <c r="C81" s="150"/>
      <c r="D81" s="150"/>
      <c r="E81" s="150"/>
      <c r="F81" s="150"/>
      <c r="G81" s="60"/>
      <c r="H81" s="108"/>
      <c r="I81" s="59"/>
      <c r="J81" s="103"/>
      <c r="K81" s="143"/>
    </row>
    <row r="82" spans="1:11" x14ac:dyDescent="0.25">
      <c r="A82" s="147"/>
      <c r="B82" s="150"/>
      <c r="C82" s="150"/>
      <c r="D82" s="150"/>
      <c r="E82" s="150"/>
      <c r="F82" s="150"/>
      <c r="G82" s="60"/>
      <c r="H82" s="108"/>
      <c r="I82" s="59"/>
      <c r="J82" s="103"/>
      <c r="K82" s="143"/>
    </row>
    <row r="83" spans="1:11" x14ac:dyDescent="0.25">
      <c r="A83" s="147"/>
      <c r="B83" s="150"/>
      <c r="C83" s="150"/>
      <c r="D83" s="150"/>
      <c r="E83" s="150"/>
      <c r="F83" s="150"/>
      <c r="G83" s="60"/>
      <c r="H83" s="108"/>
      <c r="I83" s="59"/>
      <c r="J83" s="103"/>
      <c r="K83" s="143"/>
    </row>
    <row r="84" spans="1:11" x14ac:dyDescent="0.25">
      <c r="A84" s="147"/>
      <c r="B84" s="150"/>
      <c r="C84" s="150"/>
      <c r="D84" s="150"/>
      <c r="E84" s="150"/>
      <c r="F84" s="150"/>
      <c r="G84" s="60"/>
      <c r="H84" s="108"/>
      <c r="I84" s="59"/>
      <c r="J84" s="103"/>
      <c r="K84" s="143"/>
    </row>
    <row r="85" spans="1:11" x14ac:dyDescent="0.25">
      <c r="A85" s="147"/>
      <c r="B85" s="150"/>
      <c r="C85" s="150"/>
      <c r="D85" s="150"/>
      <c r="E85" s="150"/>
      <c r="F85" s="150"/>
      <c r="G85" s="60"/>
      <c r="H85" s="108"/>
      <c r="I85" s="59"/>
      <c r="J85" s="103"/>
      <c r="K85" s="143"/>
    </row>
    <row r="86" spans="1:11" x14ac:dyDescent="0.25">
      <c r="A86" s="148"/>
      <c r="B86" s="153"/>
      <c r="C86" s="153"/>
      <c r="D86" s="153"/>
      <c r="E86" s="153"/>
      <c r="F86" s="153"/>
      <c r="G86" s="66"/>
      <c r="H86" s="110"/>
      <c r="I86" s="65"/>
      <c r="J86" s="105"/>
      <c r="K86" s="155"/>
    </row>
    <row r="87" spans="1:11" x14ac:dyDescent="0.25">
      <c r="A87" s="146">
        <f>A80+1</f>
        <v>346</v>
      </c>
      <c r="B87" s="149"/>
      <c r="C87" s="149"/>
      <c r="D87" s="149"/>
      <c r="E87" s="149" t="str">
        <f>IF(C87="","",C87-B87-D87)</f>
        <v/>
      </c>
      <c r="F87" s="149">
        <f>IF(ISNA(INDEX($J$6:$L$10,MATCH(WEEKDAY($A87,2),$L$6:$L$10,0),1)),0,INDEX($J$6:$L$10,MATCH(WEEKDAY($A87,2),$L$6:$L$10,0),2))</f>
        <v>0.33333333333333331</v>
      </c>
      <c r="G87" s="69"/>
      <c r="H87" s="111"/>
      <c r="I87" s="68"/>
      <c r="J87" s="106"/>
      <c r="K87" s="142">
        <f>SUM(J87:J93)</f>
        <v>0</v>
      </c>
    </row>
    <row r="88" spans="1:11" x14ac:dyDescent="0.25">
      <c r="A88" s="147"/>
      <c r="B88" s="150"/>
      <c r="C88" s="150"/>
      <c r="D88" s="150"/>
      <c r="E88" s="150"/>
      <c r="F88" s="150"/>
      <c r="G88" s="60"/>
      <c r="H88" s="108"/>
      <c r="I88" s="59"/>
      <c r="J88" s="103"/>
      <c r="K88" s="143"/>
    </row>
    <row r="89" spans="1:11" x14ac:dyDescent="0.25">
      <c r="A89" s="147"/>
      <c r="B89" s="150"/>
      <c r="C89" s="150"/>
      <c r="D89" s="150"/>
      <c r="E89" s="150"/>
      <c r="F89" s="150"/>
      <c r="G89" s="60"/>
      <c r="H89" s="108"/>
      <c r="I89" s="59"/>
      <c r="J89" s="103"/>
      <c r="K89" s="143"/>
    </row>
    <row r="90" spans="1:11" x14ac:dyDescent="0.25">
      <c r="A90" s="147"/>
      <c r="B90" s="150"/>
      <c r="C90" s="150"/>
      <c r="D90" s="150"/>
      <c r="E90" s="150"/>
      <c r="F90" s="150"/>
      <c r="G90" s="60"/>
      <c r="H90" s="108"/>
      <c r="I90" s="59"/>
      <c r="J90" s="103"/>
      <c r="K90" s="143"/>
    </row>
    <row r="91" spans="1:11" x14ac:dyDescent="0.25">
      <c r="A91" s="147"/>
      <c r="B91" s="150"/>
      <c r="C91" s="150"/>
      <c r="D91" s="150"/>
      <c r="E91" s="150"/>
      <c r="F91" s="150"/>
      <c r="G91" s="60"/>
      <c r="H91" s="108"/>
      <c r="I91" s="59"/>
      <c r="J91" s="103"/>
      <c r="K91" s="143"/>
    </row>
    <row r="92" spans="1:11" x14ac:dyDescent="0.25">
      <c r="A92" s="147"/>
      <c r="B92" s="150"/>
      <c r="C92" s="150"/>
      <c r="D92" s="150"/>
      <c r="E92" s="150"/>
      <c r="F92" s="150"/>
      <c r="G92" s="60"/>
      <c r="H92" s="108"/>
      <c r="I92" s="59"/>
      <c r="J92" s="103"/>
      <c r="K92" s="143"/>
    </row>
    <row r="93" spans="1:11" x14ac:dyDescent="0.25">
      <c r="A93" s="148"/>
      <c r="B93" s="151"/>
      <c r="C93" s="151"/>
      <c r="D93" s="151"/>
      <c r="E93" s="151"/>
      <c r="F93" s="151"/>
      <c r="G93" s="63"/>
      <c r="H93" s="109"/>
      <c r="I93" s="62"/>
      <c r="J93" s="104"/>
      <c r="K93" s="144"/>
    </row>
    <row r="94" spans="1:11" x14ac:dyDescent="0.25">
      <c r="A94" s="146">
        <f>A87+1</f>
        <v>347</v>
      </c>
      <c r="B94" s="152"/>
      <c r="C94" s="152"/>
      <c r="D94" s="152"/>
      <c r="E94" s="152" t="str">
        <f>IF(C94="","",C94-B94-D94)</f>
        <v/>
      </c>
      <c r="F94" s="152">
        <f>IF(ISNA(INDEX($J$6:$L$10,MATCH(WEEKDAY($A94,2),$L$6:$L$10,0),1)),0,INDEX($J$6:$L$10,MATCH(WEEKDAY($A94,2),$L$6:$L$10,0),2))</f>
        <v>0.33333333333333331</v>
      </c>
      <c r="G94" s="57"/>
      <c r="H94" s="107"/>
      <c r="I94" s="56"/>
      <c r="J94" s="102"/>
      <c r="K94" s="154">
        <f>SUM(J94:J100)</f>
        <v>0</v>
      </c>
    </row>
    <row r="95" spans="1:11" x14ac:dyDescent="0.25">
      <c r="A95" s="147"/>
      <c r="B95" s="150"/>
      <c r="C95" s="150"/>
      <c r="D95" s="150"/>
      <c r="E95" s="150"/>
      <c r="F95" s="150"/>
      <c r="G95" s="60"/>
      <c r="H95" s="108"/>
      <c r="I95" s="59"/>
      <c r="J95" s="103"/>
      <c r="K95" s="143"/>
    </row>
    <row r="96" spans="1:11" x14ac:dyDescent="0.25">
      <c r="A96" s="147"/>
      <c r="B96" s="150"/>
      <c r="C96" s="150"/>
      <c r="D96" s="150"/>
      <c r="E96" s="150"/>
      <c r="F96" s="150"/>
      <c r="G96" s="60"/>
      <c r="H96" s="108"/>
      <c r="I96" s="59"/>
      <c r="J96" s="103"/>
      <c r="K96" s="143"/>
    </row>
    <row r="97" spans="1:11" x14ac:dyDescent="0.25">
      <c r="A97" s="147"/>
      <c r="B97" s="150"/>
      <c r="C97" s="150"/>
      <c r="D97" s="150"/>
      <c r="E97" s="150"/>
      <c r="F97" s="150"/>
      <c r="G97" s="60"/>
      <c r="H97" s="108"/>
      <c r="I97" s="59"/>
      <c r="J97" s="103"/>
      <c r="K97" s="143"/>
    </row>
    <row r="98" spans="1:11" x14ac:dyDescent="0.25">
      <c r="A98" s="147"/>
      <c r="B98" s="150"/>
      <c r="C98" s="150"/>
      <c r="D98" s="150"/>
      <c r="E98" s="150"/>
      <c r="F98" s="150"/>
      <c r="G98" s="60"/>
      <c r="H98" s="108"/>
      <c r="I98" s="59"/>
      <c r="J98" s="103"/>
      <c r="K98" s="143"/>
    </row>
    <row r="99" spans="1:11" x14ac:dyDescent="0.25">
      <c r="A99" s="147"/>
      <c r="B99" s="150"/>
      <c r="C99" s="150"/>
      <c r="D99" s="150"/>
      <c r="E99" s="150"/>
      <c r="F99" s="150"/>
      <c r="G99" s="60"/>
      <c r="H99" s="108"/>
      <c r="I99" s="59"/>
      <c r="J99" s="103"/>
      <c r="K99" s="143"/>
    </row>
    <row r="100" spans="1:11" x14ac:dyDescent="0.25">
      <c r="A100" s="148"/>
      <c r="B100" s="153"/>
      <c r="C100" s="153"/>
      <c r="D100" s="153"/>
      <c r="E100" s="153"/>
      <c r="F100" s="153"/>
      <c r="G100" s="66"/>
      <c r="H100" s="110"/>
      <c r="I100" s="65"/>
      <c r="J100" s="105"/>
      <c r="K100" s="155"/>
    </row>
    <row r="101" spans="1:11" x14ac:dyDescent="0.25">
      <c r="A101" s="146">
        <f>A94+1</f>
        <v>348</v>
      </c>
      <c r="B101" s="149"/>
      <c r="C101" s="149"/>
      <c r="D101" s="149"/>
      <c r="E101" s="149" t="str">
        <f>IF(C101="","",C101-B101-D101)</f>
        <v/>
      </c>
      <c r="F101" s="149">
        <f>IF(ISNA(INDEX($J$6:$L$10,MATCH(WEEKDAY($A101,2),$L$6:$L$10,0),1)),0,INDEX($J$6:$L$10,MATCH(WEEKDAY($A101,2),$L$6:$L$10,0),2))</f>
        <v>0.33333333333333331</v>
      </c>
      <c r="G101" s="69"/>
      <c r="H101" s="111"/>
      <c r="I101" s="68"/>
      <c r="J101" s="106"/>
      <c r="K101" s="142">
        <f>SUM(J101:J107)</f>
        <v>0</v>
      </c>
    </row>
    <row r="102" spans="1:11" x14ac:dyDescent="0.25">
      <c r="A102" s="147"/>
      <c r="B102" s="150"/>
      <c r="C102" s="150"/>
      <c r="D102" s="150"/>
      <c r="E102" s="150"/>
      <c r="F102" s="150"/>
      <c r="G102" s="60"/>
      <c r="H102" s="108"/>
      <c r="I102" s="59"/>
      <c r="J102" s="103"/>
      <c r="K102" s="143"/>
    </row>
    <row r="103" spans="1:11" x14ac:dyDescent="0.25">
      <c r="A103" s="147"/>
      <c r="B103" s="150"/>
      <c r="C103" s="150"/>
      <c r="D103" s="150"/>
      <c r="E103" s="150"/>
      <c r="F103" s="150"/>
      <c r="G103" s="60"/>
      <c r="H103" s="108"/>
      <c r="I103" s="59"/>
      <c r="J103" s="103"/>
      <c r="K103" s="143"/>
    </row>
    <row r="104" spans="1:11" x14ac:dyDescent="0.25">
      <c r="A104" s="147"/>
      <c r="B104" s="150"/>
      <c r="C104" s="150"/>
      <c r="D104" s="150"/>
      <c r="E104" s="150"/>
      <c r="F104" s="150"/>
      <c r="G104" s="60"/>
      <c r="H104" s="108"/>
      <c r="I104" s="59"/>
      <c r="J104" s="103"/>
      <c r="K104" s="143"/>
    </row>
    <row r="105" spans="1:11" x14ac:dyDescent="0.25">
      <c r="A105" s="147"/>
      <c r="B105" s="150"/>
      <c r="C105" s="150"/>
      <c r="D105" s="150"/>
      <c r="E105" s="150"/>
      <c r="F105" s="150"/>
      <c r="G105" s="60"/>
      <c r="H105" s="108"/>
      <c r="I105" s="59"/>
      <c r="J105" s="103"/>
      <c r="K105" s="143"/>
    </row>
    <row r="106" spans="1:11" x14ac:dyDescent="0.25">
      <c r="A106" s="147"/>
      <c r="B106" s="150"/>
      <c r="C106" s="150"/>
      <c r="D106" s="150"/>
      <c r="E106" s="150"/>
      <c r="F106" s="150"/>
      <c r="G106" s="60"/>
      <c r="H106" s="108"/>
      <c r="I106" s="59"/>
      <c r="J106" s="103"/>
      <c r="K106" s="143"/>
    </row>
    <row r="107" spans="1:11" x14ac:dyDescent="0.25">
      <c r="A107" s="148"/>
      <c r="B107" s="151"/>
      <c r="C107" s="151"/>
      <c r="D107" s="151"/>
      <c r="E107" s="151"/>
      <c r="F107" s="151"/>
      <c r="G107" s="63"/>
      <c r="H107" s="109"/>
      <c r="I107" s="62"/>
      <c r="J107" s="104"/>
      <c r="K107" s="144"/>
    </row>
    <row r="108" spans="1:11" x14ac:dyDescent="0.25">
      <c r="A108" s="146">
        <f>A101+1</f>
        <v>349</v>
      </c>
      <c r="B108" s="152"/>
      <c r="C108" s="152"/>
      <c r="D108" s="152"/>
      <c r="E108" s="152" t="str">
        <f>IF(C108="","",C108-B108-D108)</f>
        <v/>
      </c>
      <c r="F108" s="152">
        <f>IF(ISNA(INDEX($J$6:$L$10,MATCH(WEEKDAY($A108,2),$L$6:$L$10,0),1)),0,INDEX($J$6:$L$10,MATCH(WEEKDAY($A108,2),$L$6:$L$10,0),2))</f>
        <v>0.22916666666666666</v>
      </c>
      <c r="G108" s="57"/>
      <c r="H108" s="107"/>
      <c r="I108" s="56"/>
      <c r="J108" s="102"/>
      <c r="K108" s="154">
        <f>SUM(J108:J114)</f>
        <v>0</v>
      </c>
    </row>
    <row r="109" spans="1:11" x14ac:dyDescent="0.25">
      <c r="A109" s="147"/>
      <c r="B109" s="150"/>
      <c r="C109" s="150"/>
      <c r="D109" s="150"/>
      <c r="E109" s="150"/>
      <c r="F109" s="150"/>
      <c r="G109" s="60"/>
      <c r="H109" s="108"/>
      <c r="I109" s="59"/>
      <c r="J109" s="103"/>
      <c r="K109" s="143"/>
    </row>
    <row r="110" spans="1:11" x14ac:dyDescent="0.25">
      <c r="A110" s="147"/>
      <c r="B110" s="150"/>
      <c r="C110" s="150"/>
      <c r="D110" s="150"/>
      <c r="E110" s="150"/>
      <c r="F110" s="150"/>
      <c r="G110" s="60"/>
      <c r="H110" s="108"/>
      <c r="I110" s="59"/>
      <c r="J110" s="103"/>
      <c r="K110" s="143"/>
    </row>
    <row r="111" spans="1:11" x14ac:dyDescent="0.25">
      <c r="A111" s="147"/>
      <c r="B111" s="150"/>
      <c r="C111" s="150"/>
      <c r="D111" s="150"/>
      <c r="E111" s="150"/>
      <c r="F111" s="150"/>
      <c r="G111" s="60"/>
      <c r="H111" s="108"/>
      <c r="I111" s="59"/>
      <c r="J111" s="103"/>
      <c r="K111" s="143"/>
    </row>
    <row r="112" spans="1:11" x14ac:dyDescent="0.25">
      <c r="A112" s="147"/>
      <c r="B112" s="150"/>
      <c r="C112" s="150"/>
      <c r="D112" s="150"/>
      <c r="E112" s="150"/>
      <c r="F112" s="150"/>
      <c r="G112" s="60"/>
      <c r="H112" s="108"/>
      <c r="I112" s="59"/>
      <c r="J112" s="103"/>
      <c r="K112" s="143"/>
    </row>
    <row r="113" spans="1:11" x14ac:dyDescent="0.25">
      <c r="A113" s="147"/>
      <c r="B113" s="150"/>
      <c r="C113" s="150"/>
      <c r="D113" s="150"/>
      <c r="E113" s="150"/>
      <c r="F113" s="150"/>
      <c r="G113" s="60"/>
      <c r="H113" s="108"/>
      <c r="I113" s="59"/>
      <c r="J113" s="103"/>
      <c r="K113" s="143"/>
    </row>
    <row r="114" spans="1:11" x14ac:dyDescent="0.25">
      <c r="A114" s="148"/>
      <c r="B114" s="153"/>
      <c r="C114" s="153"/>
      <c r="D114" s="153"/>
      <c r="E114" s="153"/>
      <c r="F114" s="153"/>
      <c r="G114" s="66"/>
      <c r="H114" s="110"/>
      <c r="I114" s="65"/>
      <c r="J114" s="105"/>
      <c r="K114" s="155"/>
    </row>
    <row r="115" spans="1:11" x14ac:dyDescent="0.25">
      <c r="A115" s="146">
        <f>A108+1</f>
        <v>350</v>
      </c>
      <c r="B115" s="149"/>
      <c r="C115" s="149"/>
      <c r="D115" s="149"/>
      <c r="E115" s="149" t="str">
        <f>IF(C115="","",C115-B115-D115)</f>
        <v/>
      </c>
      <c r="F115" s="149">
        <f>IF(ISNA(INDEX($J$6:$L$10,MATCH(WEEKDAY($A115,2),$L$6:$L$10,0),1)),0,INDEX($J$6:$L$10,MATCH(WEEKDAY($A115,2),$L$6:$L$10,0),2))</f>
        <v>0</v>
      </c>
      <c r="G115" s="69"/>
      <c r="H115" s="111"/>
      <c r="I115" s="68"/>
      <c r="J115" s="106"/>
      <c r="K115" s="142">
        <f>SUM(J115:J121)</f>
        <v>0</v>
      </c>
    </row>
    <row r="116" spans="1:11" x14ac:dyDescent="0.25">
      <c r="A116" s="147"/>
      <c r="B116" s="150"/>
      <c r="C116" s="150"/>
      <c r="D116" s="150"/>
      <c r="E116" s="150"/>
      <c r="F116" s="150"/>
      <c r="G116" s="60"/>
      <c r="H116" s="108"/>
      <c r="I116" s="59"/>
      <c r="J116" s="103"/>
      <c r="K116" s="143"/>
    </row>
    <row r="117" spans="1:11" x14ac:dyDescent="0.25">
      <c r="A117" s="147"/>
      <c r="B117" s="150"/>
      <c r="C117" s="150"/>
      <c r="D117" s="150"/>
      <c r="E117" s="150"/>
      <c r="F117" s="150"/>
      <c r="G117" s="60"/>
      <c r="H117" s="108"/>
      <c r="I117" s="59"/>
      <c r="J117" s="103"/>
      <c r="K117" s="143"/>
    </row>
    <row r="118" spans="1:11" x14ac:dyDescent="0.25">
      <c r="A118" s="147"/>
      <c r="B118" s="150"/>
      <c r="C118" s="150"/>
      <c r="D118" s="150"/>
      <c r="E118" s="150"/>
      <c r="F118" s="150"/>
      <c r="G118" s="60"/>
      <c r="H118" s="108"/>
      <c r="I118" s="59"/>
      <c r="J118" s="103"/>
      <c r="K118" s="143"/>
    </row>
    <row r="119" spans="1:11" x14ac:dyDescent="0.25">
      <c r="A119" s="147"/>
      <c r="B119" s="150"/>
      <c r="C119" s="150"/>
      <c r="D119" s="150"/>
      <c r="E119" s="150"/>
      <c r="F119" s="150"/>
      <c r="G119" s="60"/>
      <c r="H119" s="108"/>
      <c r="I119" s="59"/>
      <c r="J119" s="103"/>
      <c r="K119" s="143"/>
    </row>
    <row r="120" spans="1:11" x14ac:dyDescent="0.25">
      <c r="A120" s="147"/>
      <c r="B120" s="150"/>
      <c r="C120" s="150"/>
      <c r="D120" s="150"/>
      <c r="E120" s="150"/>
      <c r="F120" s="150"/>
      <c r="G120" s="60"/>
      <c r="H120" s="108"/>
      <c r="I120" s="59"/>
      <c r="J120" s="103"/>
      <c r="K120" s="143"/>
    </row>
    <row r="121" spans="1:11" x14ac:dyDescent="0.25">
      <c r="A121" s="148"/>
      <c r="B121" s="151"/>
      <c r="C121" s="151"/>
      <c r="D121" s="151"/>
      <c r="E121" s="151"/>
      <c r="F121" s="151"/>
      <c r="G121" s="63"/>
      <c r="H121" s="109"/>
      <c r="I121" s="62"/>
      <c r="J121" s="104"/>
      <c r="K121" s="144"/>
    </row>
    <row r="122" spans="1:11" x14ac:dyDescent="0.25">
      <c r="A122" s="146">
        <f>A115+1</f>
        <v>351</v>
      </c>
      <c r="B122" s="152"/>
      <c r="C122" s="152"/>
      <c r="D122" s="152"/>
      <c r="E122" s="152" t="str">
        <f>IF(C122="","",C122-B122-D122)</f>
        <v/>
      </c>
      <c r="F122" s="152">
        <f>IF(ISNA(INDEX($J$6:$L$10,MATCH(WEEKDAY($A122,2),$L$6:$L$10,0),1)),0,INDEX($J$6:$L$10,MATCH(WEEKDAY($A122,2),$L$6:$L$10,0),2))</f>
        <v>0</v>
      </c>
      <c r="G122" s="57"/>
      <c r="H122" s="107"/>
      <c r="I122" s="56"/>
      <c r="J122" s="102"/>
      <c r="K122" s="154">
        <f>SUM(J122:J128)</f>
        <v>0</v>
      </c>
    </row>
    <row r="123" spans="1:11" x14ac:dyDescent="0.25">
      <c r="A123" s="147"/>
      <c r="B123" s="150"/>
      <c r="C123" s="150"/>
      <c r="D123" s="150"/>
      <c r="E123" s="150"/>
      <c r="F123" s="150"/>
      <c r="G123" s="60"/>
      <c r="H123" s="108"/>
      <c r="I123" s="59"/>
      <c r="J123" s="103"/>
      <c r="K123" s="143"/>
    </row>
    <row r="124" spans="1:11" x14ac:dyDescent="0.25">
      <c r="A124" s="147"/>
      <c r="B124" s="150"/>
      <c r="C124" s="150"/>
      <c r="D124" s="150"/>
      <c r="E124" s="150"/>
      <c r="F124" s="150"/>
      <c r="G124" s="60"/>
      <c r="H124" s="108"/>
      <c r="I124" s="59"/>
      <c r="J124" s="103"/>
      <c r="K124" s="143"/>
    </row>
    <row r="125" spans="1:11" x14ac:dyDescent="0.25">
      <c r="A125" s="147"/>
      <c r="B125" s="150"/>
      <c r="C125" s="150"/>
      <c r="D125" s="150"/>
      <c r="E125" s="150"/>
      <c r="F125" s="150"/>
      <c r="G125" s="60"/>
      <c r="H125" s="108"/>
      <c r="I125" s="59"/>
      <c r="J125" s="103"/>
      <c r="K125" s="143"/>
    </row>
    <row r="126" spans="1:11" x14ac:dyDescent="0.25">
      <c r="A126" s="147"/>
      <c r="B126" s="150"/>
      <c r="C126" s="150"/>
      <c r="D126" s="150"/>
      <c r="E126" s="150"/>
      <c r="F126" s="150"/>
      <c r="G126" s="60"/>
      <c r="H126" s="108"/>
      <c r="I126" s="59"/>
      <c r="J126" s="103"/>
      <c r="K126" s="143"/>
    </row>
    <row r="127" spans="1:11" x14ac:dyDescent="0.25">
      <c r="A127" s="147"/>
      <c r="B127" s="150"/>
      <c r="C127" s="150"/>
      <c r="D127" s="150"/>
      <c r="E127" s="150"/>
      <c r="F127" s="150"/>
      <c r="G127" s="60"/>
      <c r="H127" s="108"/>
      <c r="I127" s="59"/>
      <c r="J127" s="103"/>
      <c r="K127" s="143"/>
    </row>
    <row r="128" spans="1:11" x14ac:dyDescent="0.25">
      <c r="A128" s="148"/>
      <c r="B128" s="153"/>
      <c r="C128" s="153"/>
      <c r="D128" s="153"/>
      <c r="E128" s="153"/>
      <c r="F128" s="153"/>
      <c r="G128" s="66"/>
      <c r="H128" s="110"/>
      <c r="I128" s="65"/>
      <c r="J128" s="105"/>
      <c r="K128" s="155"/>
    </row>
    <row r="129" spans="1:11" x14ac:dyDescent="0.25">
      <c r="A129" s="146">
        <f>A122+1</f>
        <v>352</v>
      </c>
      <c r="B129" s="149"/>
      <c r="C129" s="149"/>
      <c r="D129" s="149"/>
      <c r="E129" s="149" t="str">
        <f>IF(C129="","",C129-B129-D129)</f>
        <v/>
      </c>
      <c r="F129" s="149">
        <f>IF(ISNA(INDEX($J$6:$L$10,MATCH(WEEKDAY($A129,2),$L$6:$L$10,0),1)),0,INDEX($J$6:$L$10,MATCH(WEEKDAY($A129,2),$L$6:$L$10,0),2))</f>
        <v>0.33333333333333331</v>
      </c>
      <c r="G129" s="69"/>
      <c r="H129" s="111"/>
      <c r="I129" s="68"/>
      <c r="J129" s="106"/>
      <c r="K129" s="142">
        <f>SUM(J129:J135)</f>
        <v>0</v>
      </c>
    </row>
    <row r="130" spans="1:11" x14ac:dyDescent="0.25">
      <c r="A130" s="147"/>
      <c r="B130" s="150"/>
      <c r="C130" s="150"/>
      <c r="D130" s="150"/>
      <c r="E130" s="150"/>
      <c r="F130" s="150"/>
      <c r="G130" s="60"/>
      <c r="H130" s="108"/>
      <c r="I130" s="59"/>
      <c r="J130" s="103"/>
      <c r="K130" s="143"/>
    </row>
    <row r="131" spans="1:11" x14ac:dyDescent="0.25">
      <c r="A131" s="147"/>
      <c r="B131" s="150"/>
      <c r="C131" s="150"/>
      <c r="D131" s="150"/>
      <c r="E131" s="150"/>
      <c r="F131" s="150"/>
      <c r="G131" s="60"/>
      <c r="H131" s="108"/>
      <c r="I131" s="59"/>
      <c r="J131" s="103"/>
      <c r="K131" s="143"/>
    </row>
    <row r="132" spans="1:11" x14ac:dyDescent="0.25">
      <c r="A132" s="147"/>
      <c r="B132" s="150"/>
      <c r="C132" s="150"/>
      <c r="D132" s="150"/>
      <c r="E132" s="150"/>
      <c r="F132" s="150"/>
      <c r="G132" s="60"/>
      <c r="H132" s="108"/>
      <c r="I132" s="59"/>
      <c r="J132" s="103"/>
      <c r="K132" s="143"/>
    </row>
    <row r="133" spans="1:11" x14ac:dyDescent="0.25">
      <c r="A133" s="147"/>
      <c r="B133" s="150"/>
      <c r="C133" s="150"/>
      <c r="D133" s="150"/>
      <c r="E133" s="150"/>
      <c r="F133" s="150"/>
      <c r="G133" s="60"/>
      <c r="H133" s="108"/>
      <c r="I133" s="59"/>
      <c r="J133" s="103"/>
      <c r="K133" s="143"/>
    </row>
    <row r="134" spans="1:11" x14ac:dyDescent="0.25">
      <c r="A134" s="147"/>
      <c r="B134" s="150"/>
      <c r="C134" s="150"/>
      <c r="D134" s="150"/>
      <c r="E134" s="150"/>
      <c r="F134" s="150"/>
      <c r="G134" s="60"/>
      <c r="H134" s="108"/>
      <c r="I134" s="59"/>
      <c r="J134" s="103"/>
      <c r="K134" s="143"/>
    </row>
    <row r="135" spans="1:11" x14ac:dyDescent="0.25">
      <c r="A135" s="148"/>
      <c r="B135" s="151"/>
      <c r="C135" s="151"/>
      <c r="D135" s="151"/>
      <c r="E135" s="151"/>
      <c r="F135" s="151"/>
      <c r="G135" s="63"/>
      <c r="H135" s="109"/>
      <c r="I135" s="62"/>
      <c r="J135" s="104"/>
      <c r="K135" s="144"/>
    </row>
    <row r="136" spans="1:11" x14ac:dyDescent="0.25">
      <c r="A136" s="146">
        <f>A129+1</f>
        <v>353</v>
      </c>
      <c r="B136" s="152"/>
      <c r="C136" s="152"/>
      <c r="D136" s="152"/>
      <c r="E136" s="152" t="str">
        <f>IF(C136="","",C136-B136-D136)</f>
        <v/>
      </c>
      <c r="F136" s="152">
        <f>IF(ISNA(INDEX($J$6:$L$10,MATCH(WEEKDAY($A136,2),$L$6:$L$10,0),1)),0,INDEX($J$6:$L$10,MATCH(WEEKDAY($A136,2),$L$6:$L$10,0),2))</f>
        <v>0.33333333333333331</v>
      </c>
      <c r="G136" s="57"/>
      <c r="H136" s="107"/>
      <c r="I136" s="56"/>
      <c r="J136" s="102"/>
      <c r="K136" s="154">
        <f>SUM(J136:J142)</f>
        <v>0</v>
      </c>
    </row>
    <row r="137" spans="1:11" x14ac:dyDescent="0.25">
      <c r="A137" s="147"/>
      <c r="B137" s="150"/>
      <c r="C137" s="150"/>
      <c r="D137" s="150"/>
      <c r="E137" s="150"/>
      <c r="F137" s="150"/>
      <c r="G137" s="60"/>
      <c r="H137" s="108"/>
      <c r="I137" s="59"/>
      <c r="J137" s="103"/>
      <c r="K137" s="143"/>
    </row>
    <row r="138" spans="1:11" x14ac:dyDescent="0.25">
      <c r="A138" s="147"/>
      <c r="B138" s="150"/>
      <c r="C138" s="150"/>
      <c r="D138" s="150"/>
      <c r="E138" s="150"/>
      <c r="F138" s="150"/>
      <c r="G138" s="60"/>
      <c r="H138" s="108"/>
      <c r="I138" s="59"/>
      <c r="J138" s="103"/>
      <c r="K138" s="143"/>
    </row>
    <row r="139" spans="1:11" x14ac:dyDescent="0.25">
      <c r="A139" s="147"/>
      <c r="B139" s="150"/>
      <c r="C139" s="150"/>
      <c r="D139" s="150"/>
      <c r="E139" s="150"/>
      <c r="F139" s="150"/>
      <c r="G139" s="60"/>
      <c r="H139" s="108"/>
      <c r="I139" s="59"/>
      <c r="J139" s="103"/>
      <c r="K139" s="143"/>
    </row>
    <row r="140" spans="1:11" x14ac:dyDescent="0.25">
      <c r="A140" s="147"/>
      <c r="B140" s="150"/>
      <c r="C140" s="150"/>
      <c r="D140" s="150"/>
      <c r="E140" s="150"/>
      <c r="F140" s="150"/>
      <c r="G140" s="60"/>
      <c r="H140" s="108"/>
      <c r="I140" s="59"/>
      <c r="J140" s="103"/>
      <c r="K140" s="143"/>
    </row>
    <row r="141" spans="1:11" x14ac:dyDescent="0.25">
      <c r="A141" s="147"/>
      <c r="B141" s="150"/>
      <c r="C141" s="150"/>
      <c r="D141" s="150"/>
      <c r="E141" s="150"/>
      <c r="F141" s="150"/>
      <c r="G141" s="60"/>
      <c r="H141" s="108"/>
      <c r="I141" s="59"/>
      <c r="J141" s="103"/>
      <c r="K141" s="143"/>
    </row>
    <row r="142" spans="1:11" x14ac:dyDescent="0.25">
      <c r="A142" s="148"/>
      <c r="B142" s="153"/>
      <c r="C142" s="153"/>
      <c r="D142" s="153"/>
      <c r="E142" s="153"/>
      <c r="F142" s="153"/>
      <c r="G142" s="66"/>
      <c r="H142" s="110"/>
      <c r="I142" s="65"/>
      <c r="J142" s="105"/>
      <c r="K142" s="155"/>
    </row>
    <row r="143" spans="1:11" x14ac:dyDescent="0.25">
      <c r="A143" s="146">
        <f>A136+1</f>
        <v>354</v>
      </c>
      <c r="B143" s="149"/>
      <c r="C143" s="149"/>
      <c r="D143" s="149"/>
      <c r="E143" s="149" t="str">
        <f>IF(C143="","",C143-B143-D143)</f>
        <v/>
      </c>
      <c r="F143" s="149">
        <f>IF(ISNA(INDEX($J$6:$L$10,MATCH(WEEKDAY($A143,2),$L$6:$L$10,0),1)),0,INDEX($J$6:$L$10,MATCH(WEEKDAY($A143,2),$L$6:$L$10,0),2))</f>
        <v>0.33333333333333331</v>
      </c>
      <c r="G143" s="69"/>
      <c r="H143" s="111"/>
      <c r="I143" s="68"/>
      <c r="J143" s="106"/>
      <c r="K143" s="142">
        <f>SUM(J143:J149)</f>
        <v>0</v>
      </c>
    </row>
    <row r="144" spans="1:11" x14ac:dyDescent="0.25">
      <c r="A144" s="147"/>
      <c r="B144" s="150"/>
      <c r="C144" s="150"/>
      <c r="D144" s="150"/>
      <c r="E144" s="150"/>
      <c r="F144" s="150"/>
      <c r="G144" s="60"/>
      <c r="H144" s="108"/>
      <c r="I144" s="59"/>
      <c r="J144" s="103"/>
      <c r="K144" s="143"/>
    </row>
    <row r="145" spans="1:11" x14ac:dyDescent="0.25">
      <c r="A145" s="147"/>
      <c r="B145" s="150"/>
      <c r="C145" s="150"/>
      <c r="D145" s="150"/>
      <c r="E145" s="150"/>
      <c r="F145" s="150"/>
      <c r="G145" s="60"/>
      <c r="H145" s="108"/>
      <c r="I145" s="59"/>
      <c r="J145" s="103"/>
      <c r="K145" s="143"/>
    </row>
    <row r="146" spans="1:11" x14ac:dyDescent="0.25">
      <c r="A146" s="147"/>
      <c r="B146" s="150"/>
      <c r="C146" s="150"/>
      <c r="D146" s="150"/>
      <c r="E146" s="150"/>
      <c r="F146" s="150"/>
      <c r="G146" s="60"/>
      <c r="H146" s="108"/>
      <c r="I146" s="59"/>
      <c r="J146" s="103"/>
      <c r="K146" s="143"/>
    </row>
    <row r="147" spans="1:11" x14ac:dyDescent="0.25">
      <c r="A147" s="147"/>
      <c r="B147" s="150"/>
      <c r="C147" s="150"/>
      <c r="D147" s="150"/>
      <c r="E147" s="150"/>
      <c r="F147" s="150"/>
      <c r="G147" s="60"/>
      <c r="H147" s="108"/>
      <c r="I147" s="59"/>
      <c r="J147" s="103"/>
      <c r="K147" s="143"/>
    </row>
    <row r="148" spans="1:11" x14ac:dyDescent="0.25">
      <c r="A148" s="147"/>
      <c r="B148" s="150"/>
      <c r="C148" s="150"/>
      <c r="D148" s="150"/>
      <c r="E148" s="150"/>
      <c r="F148" s="150"/>
      <c r="G148" s="60"/>
      <c r="H148" s="108"/>
      <c r="I148" s="59"/>
      <c r="J148" s="103"/>
      <c r="K148" s="143"/>
    </row>
    <row r="149" spans="1:11" x14ac:dyDescent="0.25">
      <c r="A149" s="148"/>
      <c r="B149" s="151"/>
      <c r="C149" s="151"/>
      <c r="D149" s="151"/>
      <c r="E149" s="151"/>
      <c r="F149" s="151"/>
      <c r="G149" s="63"/>
      <c r="H149" s="109"/>
      <c r="I149" s="62"/>
      <c r="J149" s="104"/>
      <c r="K149" s="144"/>
    </row>
    <row r="150" spans="1:11" x14ac:dyDescent="0.25">
      <c r="A150" s="146">
        <f>A143+1</f>
        <v>355</v>
      </c>
      <c r="B150" s="152"/>
      <c r="C150" s="152"/>
      <c r="D150" s="152"/>
      <c r="E150" s="152" t="str">
        <f>IF(C150="","",C150-B150-D150)</f>
        <v/>
      </c>
      <c r="F150" s="152">
        <f>IF(ISNA(INDEX($J$6:$L$10,MATCH(WEEKDAY($A150,2),$L$6:$L$10,0),1)),0,INDEX($J$6:$L$10,MATCH(WEEKDAY($A150,2),$L$6:$L$10,0),2))</f>
        <v>0.33333333333333331</v>
      </c>
      <c r="G150" s="57"/>
      <c r="H150" s="107"/>
      <c r="I150" s="56"/>
      <c r="J150" s="102"/>
      <c r="K150" s="154">
        <f>SUM(J150:J156)</f>
        <v>0</v>
      </c>
    </row>
    <row r="151" spans="1:11" x14ac:dyDescent="0.25">
      <c r="A151" s="147"/>
      <c r="B151" s="150"/>
      <c r="C151" s="150"/>
      <c r="D151" s="150"/>
      <c r="E151" s="150"/>
      <c r="F151" s="150"/>
      <c r="G151" s="60"/>
      <c r="H151" s="108"/>
      <c r="I151" s="59"/>
      <c r="J151" s="103"/>
      <c r="K151" s="143"/>
    </row>
    <row r="152" spans="1:11" x14ac:dyDescent="0.25">
      <c r="A152" s="147"/>
      <c r="B152" s="150"/>
      <c r="C152" s="150"/>
      <c r="D152" s="150"/>
      <c r="E152" s="150"/>
      <c r="F152" s="150"/>
      <c r="G152" s="60"/>
      <c r="H152" s="108"/>
      <c r="I152" s="59"/>
      <c r="J152" s="103"/>
      <c r="K152" s="143"/>
    </row>
    <row r="153" spans="1:11" x14ac:dyDescent="0.25">
      <c r="A153" s="147"/>
      <c r="B153" s="150"/>
      <c r="C153" s="150"/>
      <c r="D153" s="150"/>
      <c r="E153" s="150"/>
      <c r="F153" s="150"/>
      <c r="G153" s="60"/>
      <c r="H153" s="108"/>
      <c r="I153" s="59"/>
      <c r="J153" s="103"/>
      <c r="K153" s="143"/>
    </row>
    <row r="154" spans="1:11" x14ac:dyDescent="0.25">
      <c r="A154" s="147"/>
      <c r="B154" s="150"/>
      <c r="C154" s="150"/>
      <c r="D154" s="150"/>
      <c r="E154" s="150"/>
      <c r="F154" s="150"/>
      <c r="G154" s="60"/>
      <c r="H154" s="108"/>
      <c r="I154" s="59"/>
      <c r="J154" s="103"/>
      <c r="K154" s="143"/>
    </row>
    <row r="155" spans="1:11" x14ac:dyDescent="0.25">
      <c r="A155" s="147"/>
      <c r="B155" s="150"/>
      <c r="C155" s="150"/>
      <c r="D155" s="150"/>
      <c r="E155" s="150"/>
      <c r="F155" s="150"/>
      <c r="G155" s="60"/>
      <c r="H155" s="108"/>
      <c r="I155" s="59"/>
      <c r="J155" s="103"/>
      <c r="K155" s="143"/>
    </row>
    <row r="156" spans="1:11" x14ac:dyDescent="0.25">
      <c r="A156" s="148"/>
      <c r="B156" s="153"/>
      <c r="C156" s="153"/>
      <c r="D156" s="153"/>
      <c r="E156" s="153"/>
      <c r="F156" s="153"/>
      <c r="G156" s="66"/>
      <c r="H156" s="110"/>
      <c r="I156" s="65"/>
      <c r="J156" s="105"/>
      <c r="K156" s="155"/>
    </row>
    <row r="157" spans="1:11" x14ac:dyDescent="0.25">
      <c r="A157" s="146">
        <f>A150+1</f>
        <v>356</v>
      </c>
      <c r="B157" s="149"/>
      <c r="C157" s="149"/>
      <c r="D157" s="149"/>
      <c r="E157" s="149" t="str">
        <f>IF(C157="","",C157-B157-D157)</f>
        <v/>
      </c>
      <c r="F157" s="149">
        <f>IF(ISNA(INDEX($J$6:$L$10,MATCH(WEEKDAY($A157,2),$L$6:$L$10,0),1)),0,INDEX($J$6:$L$10,MATCH(WEEKDAY($A157,2),$L$6:$L$10,0),2))</f>
        <v>0.22916666666666666</v>
      </c>
      <c r="G157" s="69"/>
      <c r="H157" s="111"/>
      <c r="I157" s="68"/>
      <c r="J157" s="106"/>
      <c r="K157" s="142">
        <f>SUM(J157:J163)</f>
        <v>0</v>
      </c>
    </row>
    <row r="158" spans="1:11" x14ac:dyDescent="0.25">
      <c r="A158" s="147"/>
      <c r="B158" s="150"/>
      <c r="C158" s="150"/>
      <c r="D158" s="150"/>
      <c r="E158" s="150"/>
      <c r="F158" s="150"/>
      <c r="G158" s="60"/>
      <c r="H158" s="108"/>
      <c r="I158" s="59"/>
      <c r="J158" s="103"/>
      <c r="K158" s="143"/>
    </row>
    <row r="159" spans="1:11" x14ac:dyDescent="0.25">
      <c r="A159" s="147"/>
      <c r="B159" s="150"/>
      <c r="C159" s="150"/>
      <c r="D159" s="150"/>
      <c r="E159" s="150"/>
      <c r="F159" s="150"/>
      <c r="G159" s="60"/>
      <c r="H159" s="108"/>
      <c r="I159" s="59"/>
      <c r="J159" s="103"/>
      <c r="K159" s="143"/>
    </row>
    <row r="160" spans="1:11" x14ac:dyDescent="0.25">
      <c r="A160" s="147"/>
      <c r="B160" s="150"/>
      <c r="C160" s="150"/>
      <c r="D160" s="150"/>
      <c r="E160" s="150"/>
      <c r="F160" s="150"/>
      <c r="G160" s="60"/>
      <c r="H160" s="108"/>
      <c r="I160" s="59"/>
      <c r="J160" s="103"/>
      <c r="K160" s="143"/>
    </row>
    <row r="161" spans="1:11" x14ac:dyDescent="0.25">
      <c r="A161" s="147"/>
      <c r="B161" s="150"/>
      <c r="C161" s="150"/>
      <c r="D161" s="150"/>
      <c r="E161" s="150"/>
      <c r="F161" s="150"/>
      <c r="G161" s="60"/>
      <c r="H161" s="108"/>
      <c r="I161" s="59"/>
      <c r="J161" s="103"/>
      <c r="K161" s="143"/>
    </row>
    <row r="162" spans="1:11" x14ac:dyDescent="0.25">
      <c r="A162" s="147"/>
      <c r="B162" s="150"/>
      <c r="C162" s="150"/>
      <c r="D162" s="150"/>
      <c r="E162" s="150"/>
      <c r="F162" s="150"/>
      <c r="G162" s="60"/>
      <c r="H162" s="108"/>
      <c r="I162" s="59"/>
      <c r="J162" s="103"/>
      <c r="K162" s="143"/>
    </row>
    <row r="163" spans="1:11" x14ac:dyDescent="0.25">
      <c r="A163" s="148"/>
      <c r="B163" s="151"/>
      <c r="C163" s="151"/>
      <c r="D163" s="151"/>
      <c r="E163" s="151"/>
      <c r="F163" s="151"/>
      <c r="G163" s="63"/>
      <c r="H163" s="109"/>
      <c r="I163" s="62"/>
      <c r="J163" s="104"/>
      <c r="K163" s="144"/>
    </row>
    <row r="164" spans="1:11" x14ac:dyDescent="0.25">
      <c r="A164" s="146">
        <f>A157+1</f>
        <v>357</v>
      </c>
      <c r="B164" s="152"/>
      <c r="C164" s="152"/>
      <c r="D164" s="152"/>
      <c r="E164" s="152" t="str">
        <f>IF(C164="","",C164-B164-D164)</f>
        <v/>
      </c>
      <c r="F164" s="152">
        <f>IF(ISNA(INDEX($J$6:$L$10,MATCH(WEEKDAY($A164,2),$L$6:$L$10,0),1)),0,INDEX($J$6:$L$10,MATCH(WEEKDAY($A164,2),$L$6:$L$10,0),2))</f>
        <v>0</v>
      </c>
      <c r="G164" s="57"/>
      <c r="H164" s="107"/>
      <c r="I164" s="56"/>
      <c r="J164" s="102"/>
      <c r="K164" s="154">
        <f>SUM(J164:J170)</f>
        <v>0</v>
      </c>
    </row>
    <row r="165" spans="1:11" x14ac:dyDescent="0.25">
      <c r="A165" s="147"/>
      <c r="B165" s="150"/>
      <c r="C165" s="150"/>
      <c r="D165" s="150"/>
      <c r="E165" s="150"/>
      <c r="F165" s="150"/>
      <c r="G165" s="60"/>
      <c r="H165" s="108"/>
      <c r="I165" s="59"/>
      <c r="J165" s="103"/>
      <c r="K165" s="143"/>
    </row>
    <row r="166" spans="1:11" x14ac:dyDescent="0.25">
      <c r="A166" s="147"/>
      <c r="B166" s="150"/>
      <c r="C166" s="150"/>
      <c r="D166" s="150"/>
      <c r="E166" s="150"/>
      <c r="F166" s="150"/>
      <c r="G166" s="60"/>
      <c r="H166" s="108"/>
      <c r="I166" s="59"/>
      <c r="J166" s="103"/>
      <c r="K166" s="143"/>
    </row>
    <row r="167" spans="1:11" x14ac:dyDescent="0.25">
      <c r="A167" s="147"/>
      <c r="B167" s="150"/>
      <c r="C167" s="150"/>
      <c r="D167" s="150"/>
      <c r="E167" s="150"/>
      <c r="F167" s="150"/>
      <c r="G167" s="60"/>
      <c r="H167" s="108"/>
      <c r="I167" s="59"/>
      <c r="J167" s="103"/>
      <c r="K167" s="143"/>
    </row>
    <row r="168" spans="1:11" x14ac:dyDescent="0.25">
      <c r="A168" s="147"/>
      <c r="B168" s="150"/>
      <c r="C168" s="150"/>
      <c r="D168" s="150"/>
      <c r="E168" s="150"/>
      <c r="F168" s="150"/>
      <c r="G168" s="60"/>
      <c r="H168" s="108"/>
      <c r="I168" s="59"/>
      <c r="J168" s="103"/>
      <c r="K168" s="143"/>
    </row>
    <row r="169" spans="1:11" x14ac:dyDescent="0.25">
      <c r="A169" s="147"/>
      <c r="B169" s="150"/>
      <c r="C169" s="150"/>
      <c r="D169" s="150"/>
      <c r="E169" s="150"/>
      <c r="F169" s="150"/>
      <c r="G169" s="60"/>
      <c r="H169" s="108"/>
      <c r="I169" s="59"/>
      <c r="J169" s="103"/>
      <c r="K169" s="143"/>
    </row>
    <row r="170" spans="1:11" x14ac:dyDescent="0.25">
      <c r="A170" s="148"/>
      <c r="B170" s="153"/>
      <c r="C170" s="153"/>
      <c r="D170" s="153"/>
      <c r="E170" s="153"/>
      <c r="F170" s="153"/>
      <c r="G170" s="66"/>
      <c r="H170" s="110"/>
      <c r="I170" s="65"/>
      <c r="J170" s="105"/>
      <c r="K170" s="155"/>
    </row>
    <row r="171" spans="1:11" x14ac:dyDescent="0.25">
      <c r="A171" s="146">
        <f>A164+1</f>
        <v>358</v>
      </c>
      <c r="B171" s="149"/>
      <c r="C171" s="149"/>
      <c r="D171" s="149"/>
      <c r="E171" s="149" t="str">
        <f>IF(C171="","",C171-B171-D171)</f>
        <v/>
      </c>
      <c r="F171" s="149">
        <f>IF(ISNA(INDEX($J$6:$L$10,MATCH(WEEKDAY($A171,2),$L$6:$L$10,0),1)),0,INDEX($J$6:$L$10,MATCH(WEEKDAY($A171,2),$L$6:$L$10,0),2))</f>
        <v>0</v>
      </c>
      <c r="G171" s="69"/>
      <c r="H171" s="111"/>
      <c r="I171" s="68"/>
      <c r="J171" s="106"/>
      <c r="K171" s="142">
        <f>SUM(J171:J177)</f>
        <v>0</v>
      </c>
    </row>
    <row r="172" spans="1:11" x14ac:dyDescent="0.25">
      <c r="A172" s="147"/>
      <c r="B172" s="150"/>
      <c r="C172" s="150"/>
      <c r="D172" s="150"/>
      <c r="E172" s="150"/>
      <c r="F172" s="150"/>
      <c r="G172" s="60"/>
      <c r="H172" s="108"/>
      <c r="I172" s="59"/>
      <c r="J172" s="103"/>
      <c r="K172" s="143"/>
    </row>
    <row r="173" spans="1:11" x14ac:dyDescent="0.25">
      <c r="A173" s="147"/>
      <c r="B173" s="150"/>
      <c r="C173" s="150"/>
      <c r="D173" s="150"/>
      <c r="E173" s="150"/>
      <c r="F173" s="150"/>
      <c r="G173" s="60"/>
      <c r="H173" s="108"/>
      <c r="I173" s="59"/>
      <c r="J173" s="103"/>
      <c r="K173" s="143"/>
    </row>
    <row r="174" spans="1:11" x14ac:dyDescent="0.25">
      <c r="A174" s="147"/>
      <c r="B174" s="150"/>
      <c r="C174" s="150"/>
      <c r="D174" s="150"/>
      <c r="E174" s="150"/>
      <c r="F174" s="150"/>
      <c r="G174" s="60"/>
      <c r="H174" s="108"/>
      <c r="I174" s="59"/>
      <c r="J174" s="103"/>
      <c r="K174" s="143"/>
    </row>
    <row r="175" spans="1:11" x14ac:dyDescent="0.25">
      <c r="A175" s="147"/>
      <c r="B175" s="150"/>
      <c r="C175" s="150"/>
      <c r="D175" s="150"/>
      <c r="E175" s="150"/>
      <c r="F175" s="150"/>
      <c r="G175" s="60"/>
      <c r="H175" s="108"/>
      <c r="I175" s="59"/>
      <c r="J175" s="103"/>
      <c r="K175" s="143"/>
    </row>
    <row r="176" spans="1:11" x14ac:dyDescent="0.25">
      <c r="A176" s="147"/>
      <c r="B176" s="150"/>
      <c r="C176" s="150"/>
      <c r="D176" s="150"/>
      <c r="E176" s="150"/>
      <c r="F176" s="150"/>
      <c r="G176" s="60"/>
      <c r="H176" s="108"/>
      <c r="I176" s="59"/>
      <c r="J176" s="103"/>
      <c r="K176" s="143"/>
    </row>
    <row r="177" spans="1:11" x14ac:dyDescent="0.25">
      <c r="A177" s="148"/>
      <c r="B177" s="151"/>
      <c r="C177" s="151"/>
      <c r="D177" s="151"/>
      <c r="E177" s="151"/>
      <c r="F177" s="151"/>
      <c r="G177" s="63"/>
      <c r="H177" s="109"/>
      <c r="I177" s="62"/>
      <c r="J177" s="104"/>
      <c r="K177" s="144"/>
    </row>
    <row r="178" spans="1:11" x14ac:dyDescent="0.25">
      <c r="A178" s="146">
        <f>A171+1</f>
        <v>359</v>
      </c>
      <c r="B178" s="152"/>
      <c r="C178" s="152"/>
      <c r="D178" s="152"/>
      <c r="E178" s="152" t="str">
        <f>IF(C178="","",C178-B178-D178)</f>
        <v/>
      </c>
      <c r="F178" s="152">
        <f>IF(ISNA(INDEX($J$6:$L$10,MATCH(WEEKDAY($A178,2),$L$6:$L$10,0),1)),0,INDEX($J$6:$L$10,MATCH(WEEKDAY($A178,2),$L$6:$L$10,0),2))</f>
        <v>0.33333333333333331</v>
      </c>
      <c r="G178" s="57"/>
      <c r="H178" s="107"/>
      <c r="I178" s="56"/>
      <c r="J178" s="102"/>
      <c r="K178" s="154">
        <f>SUM(J178:J184)</f>
        <v>0</v>
      </c>
    </row>
    <row r="179" spans="1:11" x14ac:dyDescent="0.25">
      <c r="A179" s="147"/>
      <c r="B179" s="150"/>
      <c r="C179" s="150"/>
      <c r="D179" s="150"/>
      <c r="E179" s="150"/>
      <c r="F179" s="150"/>
      <c r="G179" s="60"/>
      <c r="H179" s="108"/>
      <c r="I179" s="59"/>
      <c r="J179" s="103"/>
      <c r="K179" s="143"/>
    </row>
    <row r="180" spans="1:11" x14ac:dyDescent="0.25">
      <c r="A180" s="147"/>
      <c r="B180" s="150"/>
      <c r="C180" s="150"/>
      <c r="D180" s="150"/>
      <c r="E180" s="150"/>
      <c r="F180" s="150"/>
      <c r="G180" s="60"/>
      <c r="H180" s="108"/>
      <c r="I180" s="59"/>
      <c r="J180" s="103"/>
      <c r="K180" s="143"/>
    </row>
    <row r="181" spans="1:11" x14ac:dyDescent="0.25">
      <c r="A181" s="147"/>
      <c r="B181" s="150"/>
      <c r="C181" s="150"/>
      <c r="D181" s="150"/>
      <c r="E181" s="150"/>
      <c r="F181" s="150"/>
      <c r="G181" s="60"/>
      <c r="H181" s="108"/>
      <c r="I181" s="59"/>
      <c r="J181" s="103"/>
      <c r="K181" s="143"/>
    </row>
    <row r="182" spans="1:11" x14ac:dyDescent="0.25">
      <c r="A182" s="147"/>
      <c r="B182" s="150"/>
      <c r="C182" s="150"/>
      <c r="D182" s="150"/>
      <c r="E182" s="150"/>
      <c r="F182" s="150"/>
      <c r="G182" s="60"/>
      <c r="H182" s="108"/>
      <c r="I182" s="59"/>
      <c r="J182" s="103"/>
      <c r="K182" s="143"/>
    </row>
    <row r="183" spans="1:11" x14ac:dyDescent="0.25">
      <c r="A183" s="147"/>
      <c r="B183" s="150"/>
      <c r="C183" s="150"/>
      <c r="D183" s="150"/>
      <c r="E183" s="150"/>
      <c r="F183" s="150"/>
      <c r="G183" s="60"/>
      <c r="H183" s="108"/>
      <c r="I183" s="59"/>
      <c r="J183" s="103"/>
      <c r="K183" s="143"/>
    </row>
    <row r="184" spans="1:11" x14ac:dyDescent="0.25">
      <c r="A184" s="148"/>
      <c r="B184" s="153"/>
      <c r="C184" s="153"/>
      <c r="D184" s="153"/>
      <c r="E184" s="153"/>
      <c r="F184" s="153"/>
      <c r="G184" s="66"/>
      <c r="H184" s="110"/>
      <c r="I184" s="65"/>
      <c r="J184" s="105"/>
      <c r="K184" s="155"/>
    </row>
    <row r="185" spans="1:11" x14ac:dyDescent="0.25">
      <c r="A185" s="146">
        <f>A178+1</f>
        <v>360</v>
      </c>
      <c r="B185" s="149"/>
      <c r="C185" s="149"/>
      <c r="D185" s="149"/>
      <c r="E185" s="149" t="str">
        <f>IF(C185="","",C185-B185-D185)</f>
        <v/>
      </c>
      <c r="F185" s="149">
        <f>IF(ISNA(INDEX($J$6:$L$10,MATCH(WEEKDAY($A185,2),$L$6:$L$10,0),1)),0,INDEX($J$6:$L$10,MATCH(WEEKDAY($A185,2),$L$6:$L$10,0),2))</f>
        <v>0.33333333333333331</v>
      </c>
      <c r="G185" s="69"/>
      <c r="H185" s="111"/>
      <c r="I185" s="68"/>
      <c r="J185" s="106"/>
      <c r="K185" s="142">
        <f>SUM(J185:J191)</f>
        <v>0</v>
      </c>
    </row>
    <row r="186" spans="1:11" x14ac:dyDescent="0.25">
      <c r="A186" s="147"/>
      <c r="B186" s="150"/>
      <c r="C186" s="150"/>
      <c r="D186" s="150"/>
      <c r="E186" s="150"/>
      <c r="F186" s="150"/>
      <c r="G186" s="60"/>
      <c r="H186" s="108"/>
      <c r="I186" s="59"/>
      <c r="J186" s="103"/>
      <c r="K186" s="143"/>
    </row>
    <row r="187" spans="1:11" x14ac:dyDescent="0.25">
      <c r="A187" s="147"/>
      <c r="B187" s="150"/>
      <c r="C187" s="150"/>
      <c r="D187" s="150"/>
      <c r="E187" s="150"/>
      <c r="F187" s="150"/>
      <c r="G187" s="60"/>
      <c r="H187" s="108"/>
      <c r="I187" s="59"/>
      <c r="J187" s="103"/>
      <c r="K187" s="143"/>
    </row>
    <row r="188" spans="1:11" x14ac:dyDescent="0.25">
      <c r="A188" s="147"/>
      <c r="B188" s="150"/>
      <c r="C188" s="150"/>
      <c r="D188" s="150"/>
      <c r="E188" s="150"/>
      <c r="F188" s="150"/>
      <c r="G188" s="60"/>
      <c r="H188" s="108"/>
      <c r="I188" s="59"/>
      <c r="J188" s="103"/>
      <c r="K188" s="143"/>
    </row>
    <row r="189" spans="1:11" x14ac:dyDescent="0.25">
      <c r="A189" s="147"/>
      <c r="B189" s="150"/>
      <c r="C189" s="150"/>
      <c r="D189" s="150"/>
      <c r="E189" s="150"/>
      <c r="F189" s="150"/>
      <c r="G189" s="60"/>
      <c r="H189" s="108"/>
      <c r="I189" s="59"/>
      <c r="J189" s="103"/>
      <c r="K189" s="143"/>
    </row>
    <row r="190" spans="1:11" x14ac:dyDescent="0.25">
      <c r="A190" s="147"/>
      <c r="B190" s="150"/>
      <c r="C190" s="150"/>
      <c r="D190" s="150"/>
      <c r="E190" s="150"/>
      <c r="F190" s="150"/>
      <c r="G190" s="60"/>
      <c r="H190" s="108"/>
      <c r="I190" s="59"/>
      <c r="J190" s="103"/>
      <c r="K190" s="143"/>
    </row>
    <row r="191" spans="1:11" x14ac:dyDescent="0.25">
      <c r="A191" s="148"/>
      <c r="B191" s="151"/>
      <c r="C191" s="151"/>
      <c r="D191" s="151"/>
      <c r="E191" s="151"/>
      <c r="F191" s="151"/>
      <c r="G191" s="63"/>
      <c r="H191" s="109"/>
      <c r="I191" s="62"/>
      <c r="J191" s="104"/>
      <c r="K191" s="144"/>
    </row>
    <row r="192" spans="1:11" x14ac:dyDescent="0.25">
      <c r="A192" s="146">
        <f>A185+1</f>
        <v>361</v>
      </c>
      <c r="B192" s="152"/>
      <c r="C192" s="152"/>
      <c r="D192" s="152"/>
      <c r="E192" s="152" t="str">
        <f>IF(C192="","",C192-B192-D192)</f>
        <v/>
      </c>
      <c r="F192" s="152">
        <f>IF(ISNA(INDEX($J$6:$L$10,MATCH(WEEKDAY($A192,2),$L$6:$L$10,0),1)),0,INDEX($J$6:$L$10,MATCH(WEEKDAY($A192,2),$L$6:$L$10,0),2))</f>
        <v>0.33333333333333331</v>
      </c>
      <c r="G192" s="57"/>
      <c r="H192" s="107"/>
      <c r="I192" s="56"/>
      <c r="J192" s="102"/>
      <c r="K192" s="154">
        <f>SUM(J192:J198)</f>
        <v>0</v>
      </c>
    </row>
    <row r="193" spans="1:11" x14ac:dyDescent="0.25">
      <c r="A193" s="147"/>
      <c r="B193" s="150"/>
      <c r="C193" s="150"/>
      <c r="D193" s="150"/>
      <c r="E193" s="150"/>
      <c r="F193" s="150"/>
      <c r="G193" s="60"/>
      <c r="H193" s="108"/>
      <c r="I193" s="59"/>
      <c r="J193" s="103"/>
      <c r="K193" s="143"/>
    </row>
    <row r="194" spans="1:11" x14ac:dyDescent="0.25">
      <c r="A194" s="147"/>
      <c r="B194" s="150"/>
      <c r="C194" s="150"/>
      <c r="D194" s="150"/>
      <c r="E194" s="150"/>
      <c r="F194" s="150"/>
      <c r="G194" s="60"/>
      <c r="H194" s="108"/>
      <c r="I194" s="59"/>
      <c r="J194" s="103"/>
      <c r="K194" s="143"/>
    </row>
    <row r="195" spans="1:11" x14ac:dyDescent="0.25">
      <c r="A195" s="147"/>
      <c r="B195" s="150"/>
      <c r="C195" s="150"/>
      <c r="D195" s="150"/>
      <c r="E195" s="150"/>
      <c r="F195" s="150"/>
      <c r="G195" s="60"/>
      <c r="H195" s="108"/>
      <c r="I195" s="59"/>
      <c r="J195" s="103"/>
      <c r="K195" s="143"/>
    </row>
    <row r="196" spans="1:11" x14ac:dyDescent="0.25">
      <c r="A196" s="147"/>
      <c r="B196" s="150"/>
      <c r="C196" s="150"/>
      <c r="D196" s="150"/>
      <c r="E196" s="150"/>
      <c r="F196" s="150"/>
      <c r="G196" s="60"/>
      <c r="H196" s="108"/>
      <c r="I196" s="59"/>
      <c r="J196" s="103"/>
      <c r="K196" s="143"/>
    </row>
    <row r="197" spans="1:11" x14ac:dyDescent="0.25">
      <c r="A197" s="147"/>
      <c r="B197" s="150"/>
      <c r="C197" s="150"/>
      <c r="D197" s="150"/>
      <c r="E197" s="150"/>
      <c r="F197" s="150"/>
      <c r="G197" s="60"/>
      <c r="H197" s="108"/>
      <c r="I197" s="59"/>
      <c r="J197" s="103"/>
      <c r="K197" s="143"/>
    </row>
    <row r="198" spans="1:11" x14ac:dyDescent="0.25">
      <c r="A198" s="148"/>
      <c r="B198" s="153"/>
      <c r="C198" s="153"/>
      <c r="D198" s="153"/>
      <c r="E198" s="153"/>
      <c r="F198" s="153"/>
      <c r="G198" s="66"/>
      <c r="H198" s="110"/>
      <c r="I198" s="65"/>
      <c r="J198" s="105"/>
      <c r="K198" s="155"/>
    </row>
    <row r="199" spans="1:11" x14ac:dyDescent="0.25">
      <c r="A199" s="146">
        <f>A192+1</f>
        <v>362</v>
      </c>
      <c r="B199" s="149"/>
      <c r="C199" s="149"/>
      <c r="D199" s="149"/>
      <c r="E199" s="149" t="str">
        <f>IF(C199="","",C199-B199-D199)</f>
        <v/>
      </c>
      <c r="F199" s="149">
        <f>IF(ISNA(INDEX($J$6:$L$10,MATCH(WEEKDAY($A199,2),$L$6:$L$10,0),1)),0,INDEX($J$6:$L$10,MATCH(WEEKDAY($A199,2),$L$6:$L$10,0),2))</f>
        <v>0.33333333333333331</v>
      </c>
      <c r="G199" s="69"/>
      <c r="H199" s="111"/>
      <c r="I199" s="68"/>
      <c r="J199" s="106"/>
      <c r="K199" s="142">
        <f>SUM(J199:J205)</f>
        <v>0</v>
      </c>
    </row>
    <row r="200" spans="1:11" x14ac:dyDescent="0.25">
      <c r="A200" s="147"/>
      <c r="B200" s="150"/>
      <c r="C200" s="150"/>
      <c r="D200" s="150"/>
      <c r="E200" s="150"/>
      <c r="F200" s="150"/>
      <c r="G200" s="60"/>
      <c r="H200" s="108"/>
      <c r="I200" s="59"/>
      <c r="J200" s="103"/>
      <c r="K200" s="143"/>
    </row>
    <row r="201" spans="1:11" x14ac:dyDescent="0.25">
      <c r="A201" s="147"/>
      <c r="B201" s="150"/>
      <c r="C201" s="150"/>
      <c r="D201" s="150"/>
      <c r="E201" s="150"/>
      <c r="F201" s="150"/>
      <c r="G201" s="60"/>
      <c r="H201" s="108"/>
      <c r="I201" s="59"/>
      <c r="J201" s="103"/>
      <c r="K201" s="143"/>
    </row>
    <row r="202" spans="1:11" x14ac:dyDescent="0.25">
      <c r="A202" s="147"/>
      <c r="B202" s="150"/>
      <c r="C202" s="150"/>
      <c r="D202" s="150"/>
      <c r="E202" s="150"/>
      <c r="F202" s="150"/>
      <c r="G202" s="60"/>
      <c r="H202" s="108"/>
      <c r="I202" s="59"/>
      <c r="J202" s="103"/>
      <c r="K202" s="143"/>
    </row>
    <row r="203" spans="1:11" x14ac:dyDescent="0.25">
      <c r="A203" s="147"/>
      <c r="B203" s="150"/>
      <c r="C203" s="150"/>
      <c r="D203" s="150"/>
      <c r="E203" s="150"/>
      <c r="F203" s="150"/>
      <c r="G203" s="60"/>
      <c r="H203" s="108"/>
      <c r="I203" s="59"/>
      <c r="J203" s="103"/>
      <c r="K203" s="143"/>
    </row>
    <row r="204" spans="1:11" x14ac:dyDescent="0.25">
      <c r="A204" s="147"/>
      <c r="B204" s="150"/>
      <c r="C204" s="150"/>
      <c r="D204" s="150"/>
      <c r="E204" s="150"/>
      <c r="F204" s="150"/>
      <c r="G204" s="60"/>
      <c r="H204" s="108"/>
      <c r="I204" s="59"/>
      <c r="J204" s="103"/>
      <c r="K204" s="143"/>
    </row>
    <row r="205" spans="1:11" x14ac:dyDescent="0.25">
      <c r="A205" s="148"/>
      <c r="B205" s="151"/>
      <c r="C205" s="151"/>
      <c r="D205" s="151"/>
      <c r="E205" s="151"/>
      <c r="F205" s="151"/>
      <c r="G205" s="63"/>
      <c r="H205" s="109"/>
      <c r="I205" s="62"/>
      <c r="J205" s="104"/>
      <c r="K205" s="144"/>
    </row>
    <row r="206" spans="1:11" x14ac:dyDescent="0.25">
      <c r="A206" s="146">
        <f>A199+1</f>
        <v>363</v>
      </c>
      <c r="B206" s="152"/>
      <c r="C206" s="152"/>
      <c r="D206" s="152"/>
      <c r="E206" s="152" t="str">
        <f>IF(C206="","",C206-B206-D206)</f>
        <v/>
      </c>
      <c r="F206" s="152">
        <f>IF(ISNA(INDEX($J$6:$L$10,MATCH(WEEKDAY($A206,2),$L$6:$L$10,0),1)),0,INDEX($J$6:$L$10,MATCH(WEEKDAY($A206,2),$L$6:$L$10,0),2))</f>
        <v>0.22916666666666666</v>
      </c>
      <c r="G206" s="57"/>
      <c r="H206" s="107"/>
      <c r="I206" s="56"/>
      <c r="J206" s="102"/>
      <c r="K206" s="154">
        <f>SUM(J206:J212)</f>
        <v>0</v>
      </c>
    </row>
    <row r="207" spans="1:11" x14ac:dyDescent="0.25">
      <c r="A207" s="147"/>
      <c r="B207" s="150"/>
      <c r="C207" s="150"/>
      <c r="D207" s="150"/>
      <c r="E207" s="150"/>
      <c r="F207" s="150"/>
      <c r="G207" s="60"/>
      <c r="H207" s="108"/>
      <c r="I207" s="59"/>
      <c r="J207" s="103"/>
      <c r="K207" s="143"/>
    </row>
    <row r="208" spans="1:11" x14ac:dyDescent="0.25">
      <c r="A208" s="147"/>
      <c r="B208" s="150"/>
      <c r="C208" s="150"/>
      <c r="D208" s="150"/>
      <c r="E208" s="150"/>
      <c r="F208" s="150"/>
      <c r="G208" s="60"/>
      <c r="H208" s="108"/>
      <c r="I208" s="59"/>
      <c r="J208" s="103"/>
      <c r="K208" s="143"/>
    </row>
    <row r="209" spans="1:11" x14ac:dyDescent="0.25">
      <c r="A209" s="147"/>
      <c r="B209" s="150"/>
      <c r="C209" s="150"/>
      <c r="D209" s="150"/>
      <c r="E209" s="150"/>
      <c r="F209" s="150"/>
      <c r="G209" s="60"/>
      <c r="H209" s="108"/>
      <c r="I209" s="59"/>
      <c r="J209" s="103"/>
      <c r="K209" s="143"/>
    </row>
    <row r="210" spans="1:11" x14ac:dyDescent="0.25">
      <c r="A210" s="147"/>
      <c r="B210" s="150"/>
      <c r="C210" s="150"/>
      <c r="D210" s="150"/>
      <c r="E210" s="150"/>
      <c r="F210" s="150"/>
      <c r="G210" s="60"/>
      <c r="H210" s="108"/>
      <c r="I210" s="59"/>
      <c r="J210" s="103"/>
      <c r="K210" s="143"/>
    </row>
    <row r="211" spans="1:11" x14ac:dyDescent="0.25">
      <c r="A211" s="147"/>
      <c r="B211" s="150"/>
      <c r="C211" s="150"/>
      <c r="D211" s="150"/>
      <c r="E211" s="150"/>
      <c r="F211" s="150"/>
      <c r="G211" s="60"/>
      <c r="H211" s="108"/>
      <c r="I211" s="59"/>
      <c r="J211" s="103"/>
      <c r="K211" s="143"/>
    </row>
    <row r="212" spans="1:11" x14ac:dyDescent="0.25">
      <c r="A212" s="148"/>
      <c r="B212" s="153"/>
      <c r="C212" s="153"/>
      <c r="D212" s="153"/>
      <c r="E212" s="153"/>
      <c r="F212" s="153"/>
      <c r="G212" s="66"/>
      <c r="H212" s="110"/>
      <c r="I212" s="65"/>
      <c r="J212" s="105"/>
      <c r="K212" s="155"/>
    </row>
    <row r="213" spans="1:11" x14ac:dyDescent="0.25">
      <c r="A213" s="146">
        <f>A206+1</f>
        <v>364</v>
      </c>
      <c r="B213" s="149"/>
      <c r="C213" s="149"/>
      <c r="D213" s="149"/>
      <c r="E213" s="149" t="str">
        <f>IF(C213="","",C213-B213-D213)</f>
        <v/>
      </c>
      <c r="F213" s="149">
        <f>IF(ISNA(INDEX($J$6:$L$10,MATCH(WEEKDAY($A213,2),$L$6:$L$10,0),1)),0,INDEX($J$6:$L$10,MATCH(WEEKDAY($A213,2),$L$6:$L$10,0),2))</f>
        <v>0</v>
      </c>
      <c r="G213" s="69"/>
      <c r="H213" s="111"/>
      <c r="I213" s="68"/>
      <c r="J213" s="106"/>
      <c r="K213" s="142">
        <f>SUM(J213:J219)</f>
        <v>0</v>
      </c>
    </row>
    <row r="214" spans="1:11" x14ac:dyDescent="0.25">
      <c r="A214" s="147"/>
      <c r="B214" s="150"/>
      <c r="C214" s="150"/>
      <c r="D214" s="150"/>
      <c r="E214" s="150"/>
      <c r="F214" s="150"/>
      <c r="G214" s="60"/>
      <c r="H214" s="108"/>
      <c r="I214" s="59"/>
      <c r="J214" s="103"/>
      <c r="K214" s="143"/>
    </row>
    <row r="215" spans="1:11" x14ac:dyDescent="0.25">
      <c r="A215" s="147"/>
      <c r="B215" s="150"/>
      <c r="C215" s="150"/>
      <c r="D215" s="150"/>
      <c r="E215" s="150"/>
      <c r="F215" s="150"/>
      <c r="G215" s="60"/>
      <c r="H215" s="108"/>
      <c r="I215" s="59"/>
      <c r="J215" s="103"/>
      <c r="K215" s="143"/>
    </row>
    <row r="216" spans="1:11" x14ac:dyDescent="0.25">
      <c r="A216" s="147"/>
      <c r="B216" s="150"/>
      <c r="C216" s="150"/>
      <c r="D216" s="150"/>
      <c r="E216" s="150"/>
      <c r="F216" s="150"/>
      <c r="G216" s="60"/>
      <c r="H216" s="108"/>
      <c r="I216" s="59"/>
      <c r="J216" s="103"/>
      <c r="K216" s="143"/>
    </row>
    <row r="217" spans="1:11" x14ac:dyDescent="0.25">
      <c r="A217" s="147"/>
      <c r="B217" s="150"/>
      <c r="C217" s="150"/>
      <c r="D217" s="150"/>
      <c r="E217" s="150"/>
      <c r="F217" s="150"/>
      <c r="G217" s="60"/>
      <c r="H217" s="108"/>
      <c r="I217" s="59"/>
      <c r="J217" s="103"/>
      <c r="K217" s="143"/>
    </row>
    <row r="218" spans="1:11" x14ac:dyDescent="0.25">
      <c r="A218" s="147"/>
      <c r="B218" s="150"/>
      <c r="C218" s="150"/>
      <c r="D218" s="150"/>
      <c r="E218" s="150"/>
      <c r="F218" s="150"/>
      <c r="G218" s="60"/>
      <c r="H218" s="108"/>
      <c r="I218" s="59"/>
      <c r="J218" s="103"/>
      <c r="K218" s="143"/>
    </row>
    <row r="219" spans="1:11" x14ac:dyDescent="0.25">
      <c r="A219" s="148"/>
      <c r="B219" s="151"/>
      <c r="C219" s="151"/>
      <c r="D219" s="151"/>
      <c r="E219" s="151"/>
      <c r="F219" s="151"/>
      <c r="G219" s="63"/>
      <c r="H219" s="109"/>
      <c r="I219" s="62"/>
      <c r="J219" s="104"/>
      <c r="K219" s="144"/>
    </row>
    <row r="220" spans="1:11" x14ac:dyDescent="0.25">
      <c r="A220" s="146">
        <f>A213+1</f>
        <v>365</v>
      </c>
      <c r="B220" s="152"/>
      <c r="C220" s="152"/>
      <c r="D220" s="152"/>
      <c r="E220" s="152" t="str">
        <f>IF(C220="","",C220-B220-D220)</f>
        <v/>
      </c>
      <c r="F220" s="152">
        <f>IF(ISNA(INDEX($J$6:$L$10,MATCH(WEEKDAY($A220,2),$L$6:$L$10,0),1)),0,INDEX($J$6:$L$10,MATCH(WEEKDAY($A220,2),$L$6:$L$10,0),2))</f>
        <v>0</v>
      </c>
      <c r="G220" s="57"/>
      <c r="H220" s="107"/>
      <c r="I220" s="56"/>
      <c r="J220" s="102"/>
      <c r="K220" s="154">
        <f>SUM(J220:J226)</f>
        <v>0</v>
      </c>
    </row>
    <row r="221" spans="1:11" x14ac:dyDescent="0.25">
      <c r="A221" s="147"/>
      <c r="B221" s="150"/>
      <c r="C221" s="150"/>
      <c r="D221" s="150"/>
      <c r="E221" s="150"/>
      <c r="F221" s="150"/>
      <c r="G221" s="60"/>
      <c r="H221" s="108"/>
      <c r="I221" s="59"/>
      <c r="J221" s="103"/>
      <c r="K221" s="143"/>
    </row>
    <row r="222" spans="1:11" x14ac:dyDescent="0.25">
      <c r="A222" s="147"/>
      <c r="B222" s="150"/>
      <c r="C222" s="150"/>
      <c r="D222" s="150"/>
      <c r="E222" s="150"/>
      <c r="F222" s="150"/>
      <c r="G222" s="60"/>
      <c r="H222" s="108"/>
      <c r="I222" s="59"/>
      <c r="J222" s="103"/>
      <c r="K222" s="143"/>
    </row>
    <row r="223" spans="1:11" x14ac:dyDescent="0.25">
      <c r="A223" s="147"/>
      <c r="B223" s="150"/>
      <c r="C223" s="150"/>
      <c r="D223" s="150"/>
      <c r="E223" s="150"/>
      <c r="F223" s="150"/>
      <c r="G223" s="60"/>
      <c r="H223" s="108"/>
      <c r="I223" s="59"/>
      <c r="J223" s="103"/>
      <c r="K223" s="143"/>
    </row>
    <row r="224" spans="1:11" x14ac:dyDescent="0.25">
      <c r="A224" s="147"/>
      <c r="B224" s="150"/>
      <c r="C224" s="150"/>
      <c r="D224" s="150"/>
      <c r="E224" s="150"/>
      <c r="F224" s="150"/>
      <c r="G224" s="60"/>
      <c r="H224" s="108"/>
      <c r="I224" s="59"/>
      <c r="J224" s="103"/>
      <c r="K224" s="143"/>
    </row>
    <row r="225" spans="1:12" x14ac:dyDescent="0.25">
      <c r="A225" s="147"/>
      <c r="B225" s="150"/>
      <c r="C225" s="150"/>
      <c r="D225" s="150"/>
      <c r="E225" s="150"/>
      <c r="F225" s="150"/>
      <c r="G225" s="60"/>
      <c r="H225" s="108"/>
      <c r="I225" s="59"/>
      <c r="J225" s="103"/>
      <c r="K225" s="143"/>
    </row>
    <row r="226" spans="1:12" x14ac:dyDescent="0.25">
      <c r="A226" s="148"/>
      <c r="B226" s="153"/>
      <c r="C226" s="153"/>
      <c r="D226" s="153"/>
      <c r="E226" s="153"/>
      <c r="F226" s="153"/>
      <c r="G226" s="66"/>
      <c r="H226" s="110"/>
      <c r="I226" s="65"/>
      <c r="J226" s="105"/>
      <c r="K226" s="155"/>
    </row>
    <row r="227" spans="1:12" x14ac:dyDescent="0.25">
      <c r="A227" s="146">
        <f>A220+1</f>
        <v>366</v>
      </c>
      <c r="B227" s="149"/>
      <c r="C227" s="149"/>
      <c r="D227" s="149"/>
      <c r="E227" s="149" t="str">
        <f>IF(C227="","",C227-B227-D227)</f>
        <v/>
      </c>
      <c r="F227" s="149">
        <f>IF(ISNA(INDEX($J$6:$L$10,MATCH(WEEKDAY($A227,2),$L$6:$L$10,0),1)),0,INDEX($J$6:$L$10,MATCH(WEEKDAY($A227,2),$L$6:$L$10,0),2))</f>
        <v>0.33333333333333331</v>
      </c>
      <c r="G227" s="69"/>
      <c r="H227" s="111"/>
      <c r="I227" s="68"/>
      <c r="J227" s="106"/>
      <c r="K227" s="142">
        <f t="shared" ref="K227" si="0">SUM(J227:J233)</f>
        <v>0</v>
      </c>
    </row>
    <row r="228" spans="1:12" x14ac:dyDescent="0.25">
      <c r="A228" s="147"/>
      <c r="B228" s="150"/>
      <c r="C228" s="150"/>
      <c r="D228" s="150"/>
      <c r="E228" s="150"/>
      <c r="F228" s="150"/>
      <c r="G228" s="60"/>
      <c r="H228" s="108"/>
      <c r="I228" s="59"/>
      <c r="J228" s="103"/>
      <c r="K228" s="143"/>
    </row>
    <row r="229" spans="1:12" x14ac:dyDescent="0.25">
      <c r="A229" s="147"/>
      <c r="B229" s="150"/>
      <c r="C229" s="150"/>
      <c r="D229" s="150"/>
      <c r="E229" s="150"/>
      <c r="F229" s="150"/>
      <c r="G229" s="60"/>
      <c r="H229" s="108"/>
      <c r="I229" s="59"/>
      <c r="J229" s="103"/>
      <c r="K229" s="143"/>
    </row>
    <row r="230" spans="1:12" x14ac:dyDescent="0.25">
      <c r="A230" s="147"/>
      <c r="B230" s="150"/>
      <c r="C230" s="150"/>
      <c r="D230" s="150"/>
      <c r="E230" s="150"/>
      <c r="F230" s="150"/>
      <c r="G230" s="60"/>
      <c r="H230" s="108"/>
      <c r="I230" s="59"/>
      <c r="J230" s="103"/>
      <c r="K230" s="143"/>
    </row>
    <row r="231" spans="1:12" x14ac:dyDescent="0.25">
      <c r="A231" s="147"/>
      <c r="B231" s="150"/>
      <c r="C231" s="150"/>
      <c r="D231" s="150"/>
      <c r="E231" s="150"/>
      <c r="F231" s="150"/>
      <c r="G231" s="60"/>
      <c r="H231" s="108"/>
      <c r="I231" s="59"/>
      <c r="J231" s="103"/>
      <c r="K231" s="143"/>
    </row>
    <row r="232" spans="1:12" x14ac:dyDescent="0.25">
      <c r="A232" s="147"/>
      <c r="B232" s="150"/>
      <c r="C232" s="150"/>
      <c r="D232" s="150"/>
      <c r="E232" s="150"/>
      <c r="F232" s="150"/>
      <c r="G232" s="60"/>
      <c r="H232" s="108"/>
      <c r="I232" s="59"/>
      <c r="J232" s="103"/>
      <c r="K232" s="143"/>
    </row>
    <row r="233" spans="1:12" x14ac:dyDescent="0.25">
      <c r="A233" s="148"/>
      <c r="B233" s="151"/>
      <c r="C233" s="151"/>
      <c r="D233" s="151"/>
      <c r="E233" s="151"/>
      <c r="F233" s="151"/>
      <c r="G233" s="63"/>
      <c r="H233" s="109"/>
      <c r="I233" s="62"/>
      <c r="J233" s="104"/>
      <c r="K233" s="144"/>
    </row>
    <row r="234" spans="1:12" x14ac:dyDescent="0.25">
      <c r="A234" s="70"/>
      <c r="B234" s="71"/>
      <c r="C234" s="71"/>
      <c r="D234" s="71"/>
      <c r="E234" s="38">
        <f t="shared" ref="E234:F234" si="1">SUM(E17:E233)</f>
        <v>0</v>
      </c>
      <c r="F234" s="38">
        <f t="shared" si="1"/>
        <v>6.5833333333333321</v>
      </c>
      <c r="G234" s="74"/>
      <c r="H234" s="74"/>
      <c r="I234" s="72"/>
      <c r="J234" s="73">
        <f>SUM(J17:J233)</f>
        <v>0</v>
      </c>
      <c r="K234" s="38">
        <f>SUM(K17:K233)</f>
        <v>0</v>
      </c>
    </row>
    <row r="235" spans="1:12" x14ac:dyDescent="0.25">
      <c r="A235" s="12"/>
      <c r="B235" s="75"/>
      <c r="C235" s="75"/>
      <c r="D235" s="75"/>
      <c r="E235" s="75"/>
      <c r="F235" s="75"/>
      <c r="G235" s="75"/>
      <c r="H235" s="75"/>
      <c r="I235" s="75"/>
      <c r="J235" s="75"/>
      <c r="K235" s="75"/>
    </row>
    <row r="236" spans="1:12" x14ac:dyDescent="0.25">
      <c r="A236" s="12"/>
      <c r="B236" s="75"/>
      <c r="C236" s="75"/>
      <c r="D236" s="75"/>
      <c r="E236" s="75"/>
      <c r="F236" s="75"/>
      <c r="G236" s="75"/>
      <c r="H236" s="75"/>
      <c r="I236" s="75"/>
      <c r="J236" s="75"/>
      <c r="K236" s="75"/>
    </row>
    <row r="237" spans="1:12" x14ac:dyDescent="0.25">
      <c r="A237" s="12"/>
      <c r="B237" s="75"/>
      <c r="C237" s="75"/>
      <c r="D237" s="75"/>
      <c r="E237" s="75"/>
      <c r="F237" s="145" t="s">
        <v>53</v>
      </c>
      <c r="G237" s="145"/>
      <c r="H237" s="145"/>
      <c r="I237" s="145"/>
      <c r="J237" s="145"/>
      <c r="K237" s="145"/>
      <c r="L237" s="75"/>
    </row>
    <row r="238" spans="1:12" x14ac:dyDescent="0.25">
      <c r="A238" s="12"/>
      <c r="B238" s="75"/>
      <c r="C238" s="48"/>
      <c r="D238" s="75"/>
      <c r="E238" s="75"/>
      <c r="F238" s="97" t="str">
        <f>LEFT(A8,1)</f>
        <v>1</v>
      </c>
      <c r="G238" s="41" t="str">
        <f>CONCATENATE(B8," ",C8)</f>
        <v>= Projekt: "Name"</v>
      </c>
      <c r="H238" s="41"/>
      <c r="I238" s="75"/>
      <c r="J238" s="76"/>
      <c r="K238" s="77">
        <f>SUMIF($I$17:$I$233,$F238,$J$17:$J$233)</f>
        <v>0</v>
      </c>
      <c r="L238" s="75"/>
    </row>
    <row r="239" spans="1:12" x14ac:dyDescent="0.25">
      <c r="A239" s="12"/>
      <c r="B239" s="75"/>
      <c r="C239" s="75"/>
      <c r="D239" s="75"/>
      <c r="E239" s="75"/>
      <c r="F239" s="97" t="str">
        <f t="shared" ref="F239:F242" si="2">LEFT(A9,1)</f>
        <v>2</v>
      </c>
      <c r="G239" s="5" t="str">
        <f t="shared" ref="G239:G241" si="3">CONCATENATE(B9," ",C9)</f>
        <v>= Projekt: "Name"</v>
      </c>
      <c r="H239" s="5"/>
      <c r="I239" s="75"/>
      <c r="J239" s="71"/>
      <c r="K239" s="78">
        <f t="shared" ref="K239:K241" si="4">SUMIF($I$17:$I$233,$F239,$J$17:$J$233)</f>
        <v>0</v>
      </c>
      <c r="L239" s="75"/>
    </row>
    <row r="240" spans="1:12" x14ac:dyDescent="0.25">
      <c r="A240" s="12"/>
      <c r="B240" s="75"/>
      <c r="C240" s="75"/>
      <c r="D240" s="75"/>
      <c r="E240" s="75"/>
      <c r="F240" s="97" t="str">
        <f t="shared" si="2"/>
        <v>3</v>
      </c>
      <c r="G240" s="5" t="str">
        <f t="shared" si="3"/>
        <v>= Projekt: "Name"</v>
      </c>
      <c r="H240" s="5"/>
      <c r="I240" s="75"/>
      <c r="J240" s="71"/>
      <c r="K240" s="78">
        <f t="shared" si="4"/>
        <v>0</v>
      </c>
      <c r="L240" s="75"/>
    </row>
    <row r="241" spans="1:12" x14ac:dyDescent="0.25">
      <c r="A241" s="12"/>
      <c r="B241" s="75"/>
      <c r="C241" s="75"/>
      <c r="D241" s="75"/>
      <c r="E241" s="75"/>
      <c r="F241" s="97" t="str">
        <f t="shared" si="2"/>
        <v>4</v>
      </c>
      <c r="G241" s="5" t="str">
        <f t="shared" si="3"/>
        <v>= Projekt: "Name"</v>
      </c>
      <c r="H241" s="5"/>
      <c r="I241" s="75"/>
      <c r="J241" s="71"/>
      <c r="K241" s="78">
        <f t="shared" si="4"/>
        <v>0</v>
      </c>
      <c r="L241" s="75"/>
    </row>
    <row r="242" spans="1:12" x14ac:dyDescent="0.25">
      <c r="A242" s="12"/>
      <c r="B242" s="75"/>
      <c r="C242" s="75"/>
      <c r="D242" s="75"/>
      <c r="E242" s="75"/>
      <c r="F242" s="98" t="str">
        <f t="shared" si="2"/>
        <v>5</v>
      </c>
      <c r="G242" s="79" t="str">
        <f>B12</f>
        <v>= andere Tätigkeit 
(nicht Projekt zuordenbar)</v>
      </c>
      <c r="H242" s="79"/>
      <c r="I242" s="79"/>
      <c r="J242" s="80"/>
      <c r="K242" s="81">
        <f>SUMIF($I$17:$I$233,$F242,$J$17:$J$233)</f>
        <v>0</v>
      </c>
      <c r="L242" s="75"/>
    </row>
    <row r="243" spans="1:12" x14ac:dyDescent="0.25">
      <c r="A243" s="12"/>
      <c r="B243" s="75"/>
      <c r="C243" s="75"/>
      <c r="D243" s="75"/>
      <c r="E243" s="75"/>
      <c r="F243" s="71"/>
      <c r="G243" s="71"/>
      <c r="H243" s="71"/>
      <c r="I243" s="71"/>
      <c r="J243" s="71"/>
      <c r="K243" s="82">
        <f>SUM(K238:K242)</f>
        <v>0</v>
      </c>
      <c r="L243" s="75"/>
    </row>
    <row r="244" spans="1:12" x14ac:dyDescent="0.25">
      <c r="A244" s="12"/>
      <c r="B244" s="75"/>
      <c r="C244" s="75"/>
      <c r="D244" s="75"/>
      <c r="E244" s="75"/>
      <c r="F244" s="75"/>
      <c r="G244" s="75"/>
      <c r="H244" s="75"/>
      <c r="I244" s="75"/>
      <c r="J244" s="75"/>
      <c r="K244" s="75"/>
      <c r="L244" s="75"/>
    </row>
    <row r="245" spans="1:12" x14ac:dyDescent="0.25">
      <c r="A245" s="12"/>
      <c r="B245" s="75"/>
      <c r="C245" s="75"/>
      <c r="D245" s="75"/>
      <c r="E245" s="75"/>
      <c r="F245" s="75"/>
      <c r="G245" s="75"/>
      <c r="H245" s="75"/>
      <c r="I245" s="75"/>
      <c r="J245" s="75"/>
      <c r="K245" s="75"/>
      <c r="L245" s="75"/>
    </row>
    <row r="246" spans="1:12" x14ac:dyDescent="0.25">
      <c r="A246" s="12"/>
      <c r="B246" s="75"/>
      <c r="C246" s="75"/>
      <c r="D246" s="75"/>
      <c r="E246" s="75"/>
      <c r="F246" s="75"/>
      <c r="G246" s="75"/>
      <c r="H246" s="75"/>
      <c r="I246" s="75"/>
      <c r="J246" s="75"/>
      <c r="K246" s="75"/>
      <c r="L246" s="75"/>
    </row>
    <row r="247" spans="1:12" x14ac:dyDescent="0.25">
      <c r="A247" s="12"/>
      <c r="B247" s="75"/>
      <c r="C247" s="75"/>
      <c r="D247" s="75"/>
      <c r="E247" s="75"/>
      <c r="F247" s="75"/>
      <c r="G247" s="75"/>
      <c r="H247" s="75"/>
      <c r="I247" s="75"/>
      <c r="J247" s="75"/>
      <c r="K247" s="75"/>
      <c r="L247" s="75"/>
    </row>
    <row r="248" spans="1:12" x14ac:dyDescent="0.25">
      <c r="A248" s="12"/>
      <c r="B248" s="75"/>
      <c r="C248" s="75"/>
      <c r="D248" s="75"/>
      <c r="E248" s="75"/>
      <c r="F248" s="75"/>
      <c r="G248" s="75"/>
      <c r="H248" s="75"/>
      <c r="I248" s="75"/>
      <c r="J248" s="75"/>
      <c r="K248" s="75"/>
      <c r="L248" s="75"/>
    </row>
    <row r="249" spans="1:12" x14ac:dyDescent="0.25">
      <c r="A249" s="12"/>
      <c r="B249" s="75"/>
      <c r="C249" s="75"/>
      <c r="D249" s="75"/>
      <c r="E249" s="75"/>
      <c r="F249" s="75"/>
      <c r="G249" s="75"/>
      <c r="H249" s="75"/>
      <c r="I249" s="75"/>
      <c r="J249" s="75"/>
      <c r="K249" s="75"/>
      <c r="L249" s="75"/>
    </row>
    <row r="250" spans="1:12" x14ac:dyDescent="0.25">
      <c r="A250" s="12"/>
      <c r="B250" s="75"/>
      <c r="C250" s="75"/>
      <c r="D250" s="75"/>
      <c r="E250" s="75"/>
      <c r="F250" s="75"/>
      <c r="G250" s="75"/>
      <c r="H250" s="75"/>
      <c r="I250" s="75"/>
      <c r="J250" s="75"/>
      <c r="K250" s="75"/>
      <c r="L250" s="75"/>
    </row>
    <row r="251" spans="1:12" x14ac:dyDescent="0.25">
      <c r="A251" s="12"/>
      <c r="B251" s="75"/>
      <c r="C251" s="75"/>
      <c r="D251" s="75"/>
      <c r="E251" s="75"/>
      <c r="F251" s="75"/>
      <c r="G251" s="75"/>
      <c r="H251" s="75"/>
      <c r="I251" s="75"/>
      <c r="J251" s="75"/>
      <c r="K251" s="75"/>
      <c r="L251" s="75"/>
    </row>
    <row r="252" spans="1:12" x14ac:dyDescent="0.25">
      <c r="A252" s="12"/>
      <c r="B252" s="75"/>
      <c r="C252" s="75"/>
      <c r="D252" s="75"/>
      <c r="E252" s="75"/>
      <c r="F252" s="75"/>
      <c r="G252" s="75"/>
      <c r="H252" s="75"/>
      <c r="I252" s="75"/>
      <c r="J252" s="75"/>
      <c r="K252" s="75"/>
      <c r="L252" s="75"/>
    </row>
    <row r="253" spans="1:12" x14ac:dyDescent="0.25">
      <c r="A253" s="12"/>
      <c r="B253" s="75"/>
      <c r="C253" s="75"/>
      <c r="D253" s="75"/>
      <c r="E253" s="75"/>
      <c r="F253" s="75"/>
      <c r="G253" s="75"/>
      <c r="H253" s="75"/>
      <c r="I253" s="75"/>
      <c r="J253" s="75"/>
      <c r="K253" s="75"/>
      <c r="L253" s="75"/>
    </row>
    <row r="254" spans="1:12" x14ac:dyDescent="0.25">
      <c r="A254" s="12"/>
      <c r="B254" s="75"/>
      <c r="C254" s="75"/>
      <c r="D254" s="75"/>
      <c r="E254" s="75"/>
      <c r="F254" s="75"/>
      <c r="G254" s="75"/>
      <c r="H254" s="75"/>
      <c r="I254" s="75"/>
      <c r="J254" s="75"/>
      <c r="K254" s="75"/>
      <c r="L254" s="75"/>
    </row>
    <row r="255" spans="1:12" x14ac:dyDescent="0.25">
      <c r="A255" s="12"/>
      <c r="B255" s="75"/>
      <c r="C255" s="75"/>
      <c r="D255" s="75"/>
      <c r="E255" s="75"/>
      <c r="F255" s="75"/>
      <c r="H255" s="75"/>
      <c r="I255" s="75"/>
      <c r="J255" s="75"/>
      <c r="K255" s="75"/>
      <c r="L255" s="75"/>
    </row>
    <row r="256" spans="1:12" x14ac:dyDescent="0.25">
      <c r="A256" s="12"/>
      <c r="B256" s="75"/>
      <c r="C256" s="75"/>
      <c r="D256" s="75"/>
      <c r="E256" s="75"/>
      <c r="F256" s="71"/>
      <c r="H256" s="75"/>
      <c r="I256" s="75"/>
      <c r="J256" s="75"/>
      <c r="K256" s="75"/>
    </row>
    <row r="257" spans="1:11" x14ac:dyDescent="0.25">
      <c r="A257" s="83" t="s">
        <v>47</v>
      </c>
      <c r="B257" s="84"/>
      <c r="C257" s="84"/>
      <c r="D257" s="84"/>
      <c r="E257" s="84"/>
      <c r="F257" s="71"/>
      <c r="H257" s="84"/>
      <c r="I257" s="84"/>
      <c r="J257" s="84"/>
      <c r="K257" s="99" t="s">
        <v>48</v>
      </c>
    </row>
    <row r="258" spans="1:11" x14ac:dyDescent="0.25">
      <c r="A258" s="40"/>
      <c r="B258" s="40"/>
      <c r="C258" s="40"/>
      <c r="D258" s="40"/>
      <c r="E258" s="40"/>
      <c r="F258" s="40"/>
      <c r="H258" s="40"/>
      <c r="I258" s="40"/>
      <c r="J258" s="40"/>
      <c r="K258" s="97" t="s">
        <v>49</v>
      </c>
    </row>
  </sheetData>
  <mergeCells count="221">
    <mergeCell ref="F237:K237"/>
    <mergeCell ref="K220:K226"/>
    <mergeCell ref="A227:A233"/>
    <mergeCell ref="B227:B233"/>
    <mergeCell ref="C227:C233"/>
    <mergeCell ref="D227:D233"/>
    <mergeCell ref="E227:E233"/>
    <mergeCell ref="F227:F233"/>
    <mergeCell ref="K227:K233"/>
    <mergeCell ref="A220:A226"/>
    <mergeCell ref="B220:B226"/>
    <mergeCell ref="C220:C226"/>
    <mergeCell ref="D220:D226"/>
    <mergeCell ref="E220:E226"/>
    <mergeCell ref="F220:F226"/>
    <mergeCell ref="K206:K212"/>
    <mergeCell ref="A213:A219"/>
    <mergeCell ref="B213:B219"/>
    <mergeCell ref="C213:C219"/>
    <mergeCell ref="D213:D219"/>
    <mergeCell ref="E213:E219"/>
    <mergeCell ref="F213:F219"/>
    <mergeCell ref="K213:K219"/>
    <mergeCell ref="A206:A212"/>
    <mergeCell ref="B206:B212"/>
    <mergeCell ref="C206:C212"/>
    <mergeCell ref="D206:D212"/>
    <mergeCell ref="E206:E212"/>
    <mergeCell ref="F206:F212"/>
    <mergeCell ref="K192:K198"/>
    <mergeCell ref="A199:A205"/>
    <mergeCell ref="B199:B205"/>
    <mergeCell ref="C199:C205"/>
    <mergeCell ref="D199:D205"/>
    <mergeCell ref="E199:E205"/>
    <mergeCell ref="F199:F205"/>
    <mergeCell ref="K199:K205"/>
    <mergeCell ref="A192:A198"/>
    <mergeCell ref="B192:B198"/>
    <mergeCell ref="C192:C198"/>
    <mergeCell ref="D192:D198"/>
    <mergeCell ref="E192:E198"/>
    <mergeCell ref="F192:F198"/>
    <mergeCell ref="K178:K184"/>
    <mergeCell ref="A185:A191"/>
    <mergeCell ref="B185:B191"/>
    <mergeCell ref="C185:C191"/>
    <mergeCell ref="D185:D191"/>
    <mergeCell ref="E185:E191"/>
    <mergeCell ref="F185:F191"/>
    <mergeCell ref="K185:K191"/>
    <mergeCell ref="A178:A184"/>
    <mergeCell ref="B178:B184"/>
    <mergeCell ref="C178:C184"/>
    <mergeCell ref="D178:D184"/>
    <mergeCell ref="E178:E184"/>
    <mergeCell ref="F178:F184"/>
    <mergeCell ref="K164:K170"/>
    <mergeCell ref="A171:A177"/>
    <mergeCell ref="B171:B177"/>
    <mergeCell ref="C171:C177"/>
    <mergeCell ref="D171:D177"/>
    <mergeCell ref="E171:E177"/>
    <mergeCell ref="F171:F177"/>
    <mergeCell ref="K171:K177"/>
    <mergeCell ref="A164:A170"/>
    <mergeCell ref="B164:B170"/>
    <mergeCell ref="C164:C170"/>
    <mergeCell ref="D164:D170"/>
    <mergeCell ref="E164:E170"/>
    <mergeCell ref="F164:F170"/>
    <mergeCell ref="K150:K156"/>
    <mergeCell ref="A157:A163"/>
    <mergeCell ref="B157:B163"/>
    <mergeCell ref="C157:C163"/>
    <mergeCell ref="D157:D163"/>
    <mergeCell ref="E157:E163"/>
    <mergeCell ref="F157:F163"/>
    <mergeCell ref="K157:K163"/>
    <mergeCell ref="A150:A156"/>
    <mergeCell ref="B150:B156"/>
    <mergeCell ref="C150:C156"/>
    <mergeCell ref="D150:D156"/>
    <mergeCell ref="E150:E156"/>
    <mergeCell ref="F150:F156"/>
    <mergeCell ref="K136:K142"/>
    <mergeCell ref="A143:A149"/>
    <mergeCell ref="B143:B149"/>
    <mergeCell ref="C143:C149"/>
    <mergeCell ref="D143:D149"/>
    <mergeCell ref="E143:E149"/>
    <mergeCell ref="F143:F149"/>
    <mergeCell ref="K143:K149"/>
    <mergeCell ref="A136:A142"/>
    <mergeCell ref="B136:B142"/>
    <mergeCell ref="C136:C142"/>
    <mergeCell ref="D136:D142"/>
    <mergeCell ref="E136:E142"/>
    <mergeCell ref="F136:F142"/>
    <mergeCell ref="K122:K128"/>
    <mergeCell ref="A129:A135"/>
    <mergeCell ref="B129:B135"/>
    <mergeCell ref="C129:C135"/>
    <mergeCell ref="D129:D135"/>
    <mergeCell ref="E129:E135"/>
    <mergeCell ref="F129:F135"/>
    <mergeCell ref="K129:K135"/>
    <mergeCell ref="A122:A128"/>
    <mergeCell ref="B122:B128"/>
    <mergeCell ref="C122:C128"/>
    <mergeCell ref="D122:D128"/>
    <mergeCell ref="E122:E128"/>
    <mergeCell ref="F122:F128"/>
    <mergeCell ref="K108:K114"/>
    <mergeCell ref="A115:A121"/>
    <mergeCell ref="B115:B121"/>
    <mergeCell ref="C115:C121"/>
    <mergeCell ref="D115:D121"/>
    <mergeCell ref="E115:E121"/>
    <mergeCell ref="F115:F121"/>
    <mergeCell ref="K115:K121"/>
    <mergeCell ref="A108:A114"/>
    <mergeCell ref="B108:B114"/>
    <mergeCell ref="C108:C114"/>
    <mergeCell ref="D108:D114"/>
    <mergeCell ref="E108:E114"/>
    <mergeCell ref="F108:F114"/>
    <mergeCell ref="K94:K100"/>
    <mergeCell ref="A101:A107"/>
    <mergeCell ref="B101:B107"/>
    <mergeCell ref="C101:C107"/>
    <mergeCell ref="D101:D107"/>
    <mergeCell ref="E101:E107"/>
    <mergeCell ref="F101:F107"/>
    <mergeCell ref="K101:K107"/>
    <mergeCell ref="A94:A100"/>
    <mergeCell ref="B94:B100"/>
    <mergeCell ref="C94:C100"/>
    <mergeCell ref="D94:D100"/>
    <mergeCell ref="E94:E100"/>
    <mergeCell ref="F94:F100"/>
    <mergeCell ref="K80:K86"/>
    <mergeCell ref="A87:A93"/>
    <mergeCell ref="B87:B93"/>
    <mergeCell ref="C87:C93"/>
    <mergeCell ref="D87:D93"/>
    <mergeCell ref="E87:E93"/>
    <mergeCell ref="F87:F93"/>
    <mergeCell ref="K87:K93"/>
    <mergeCell ref="A80:A86"/>
    <mergeCell ref="B80:B86"/>
    <mergeCell ref="C80:C86"/>
    <mergeCell ref="D80:D86"/>
    <mergeCell ref="E80:E86"/>
    <mergeCell ref="F80:F86"/>
    <mergeCell ref="K66:K72"/>
    <mergeCell ref="A73:A79"/>
    <mergeCell ref="B73:B79"/>
    <mergeCell ref="C73:C79"/>
    <mergeCell ref="D73:D79"/>
    <mergeCell ref="E73:E79"/>
    <mergeCell ref="F73:F79"/>
    <mergeCell ref="K73:K79"/>
    <mergeCell ref="A66:A72"/>
    <mergeCell ref="B66:B72"/>
    <mergeCell ref="C66:C72"/>
    <mergeCell ref="D66:D72"/>
    <mergeCell ref="E66:E72"/>
    <mergeCell ref="F66:F72"/>
    <mergeCell ref="K52:K58"/>
    <mergeCell ref="A59:A65"/>
    <mergeCell ref="B59:B65"/>
    <mergeCell ref="C59:C65"/>
    <mergeCell ref="D59:D65"/>
    <mergeCell ref="E59:E65"/>
    <mergeCell ref="F59:F65"/>
    <mergeCell ref="K59:K65"/>
    <mergeCell ref="A52:A58"/>
    <mergeCell ref="B52:B58"/>
    <mergeCell ref="C52:C58"/>
    <mergeCell ref="D52:D58"/>
    <mergeCell ref="E52:E58"/>
    <mergeCell ref="F52:F58"/>
    <mergeCell ref="K38:K44"/>
    <mergeCell ref="A45:A51"/>
    <mergeCell ref="B45:B51"/>
    <mergeCell ref="C45:C51"/>
    <mergeCell ref="D45:D51"/>
    <mergeCell ref="E45:E51"/>
    <mergeCell ref="F45:F51"/>
    <mergeCell ref="K45:K51"/>
    <mergeCell ref="A38:A44"/>
    <mergeCell ref="B38:B44"/>
    <mergeCell ref="C38:C44"/>
    <mergeCell ref="D38:D44"/>
    <mergeCell ref="E38:E44"/>
    <mergeCell ref="F38:F44"/>
    <mergeCell ref="K24:K30"/>
    <mergeCell ref="A31:A37"/>
    <mergeCell ref="B31:B37"/>
    <mergeCell ref="C31:C37"/>
    <mergeCell ref="D31:D37"/>
    <mergeCell ref="E31:E37"/>
    <mergeCell ref="F31:F37"/>
    <mergeCell ref="K31:K37"/>
    <mergeCell ref="A24:A30"/>
    <mergeCell ref="B24:B30"/>
    <mergeCell ref="C24:C30"/>
    <mergeCell ref="D24:D30"/>
    <mergeCell ref="E24:E30"/>
    <mergeCell ref="F24:F30"/>
    <mergeCell ref="A1:K1"/>
    <mergeCell ref="F4:I4"/>
    <mergeCell ref="I15:I16"/>
    <mergeCell ref="A17:A23"/>
    <mergeCell ref="B17:B23"/>
    <mergeCell ref="C17:C23"/>
    <mergeCell ref="D17:D23"/>
    <mergeCell ref="E17:E23"/>
    <mergeCell ref="F17:F23"/>
    <mergeCell ref="K17:K23"/>
  </mergeCells>
  <printOptions horizontalCentered="1"/>
  <pageMargins left="0.59055118110236227" right="0.59055118110236227" top="0.78740157480314965" bottom="0.59055118110236227" header="0.31496062992125984" footer="0.31496062992125984"/>
  <pageSetup paperSize="9" scale="63" fitToHeight="0" orientation="portrait" r:id="rId1"/>
  <headerFooter>
    <oddHeader>&amp;L&amp;G&amp;R&amp;G</oddHeader>
    <oddFooter>&amp;L&amp;"Calibri,Standard"&amp;K03+000www.interreg-athu.eu&amp;R&amp;"Calibri,Standard"&amp;K03+000/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27</vt:i4>
      </vt:variant>
    </vt:vector>
  </HeadingPairs>
  <TitlesOfParts>
    <vt:vector size="42" baseType="lpstr">
      <vt:lpstr>Infoblatt</vt:lpstr>
      <vt:lpstr>Beispiel</vt:lpstr>
      <vt:lpstr>Gesamtstunden</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Gesamtstunden!Druckbereich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April!Drucktitel</vt:lpstr>
      <vt:lpstr>August!Drucktitel</vt:lpstr>
      <vt:lpstr>Beispiel!Drucktitel</vt:lpstr>
      <vt:lpstr>Dezember!Drucktitel</vt:lpstr>
      <vt:lpstr>Februar!Drucktitel</vt:lpstr>
      <vt:lpstr>Jänner!Drucktitel</vt:lpstr>
      <vt:lpstr>Juli!Drucktitel</vt:lpstr>
      <vt:lpstr>Juni!Drucktitel</vt:lpstr>
      <vt:lpstr>Mai!Drucktitel</vt:lpstr>
      <vt:lpstr>März!Drucktitel</vt:lpstr>
      <vt:lpstr>November!Drucktitel</vt:lpstr>
      <vt:lpstr>Oktober!Drucktitel</vt:lpstr>
      <vt:lpstr>September!Drucktitel</vt:lpstr>
    </vt:vector>
  </TitlesOfParts>
  <Company>GB Umwelt und Gesundheit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dc:creator>
  <cp:lastModifiedBy>Peter Haring</cp:lastModifiedBy>
  <cp:lastPrinted>2025-01-13T07:09:52Z</cp:lastPrinted>
  <dcterms:created xsi:type="dcterms:W3CDTF">2016-06-13T09:19:39Z</dcterms:created>
  <dcterms:modified xsi:type="dcterms:W3CDTF">2025-01-24T09:47:38Z</dcterms:modified>
</cp:coreProperties>
</file>